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0" yWindow="-90" windowWidth="15225" windowHeight="8790" activeTab="2"/>
  </bookViews>
  <sheets>
    <sheet name="1 koagulologia" sheetId="18933" r:id="rId1"/>
    <sheet name="2 glukoza" sheetId="18942" r:id="rId2"/>
    <sheet name=" 3 hematologia" sheetId="18939" r:id="rId3"/>
  </sheets>
  <definedNames>
    <definedName name="_xlnm.Print_Area" localSheetId="2">' 3 hematologia'!$A$1:$M$16</definedName>
    <definedName name="_xlnm.Print_Area" localSheetId="0">'1 koagulologia'!$A$1:$M$15</definedName>
    <definedName name="_xlnm.Print_Area" localSheetId="1">'2 glukoza'!$A$1:$K$16</definedName>
    <definedName name="_xlnm.Print_Titles" localSheetId="2">' 3 hematologia'!$4:$4</definedName>
    <definedName name="_xlnm.Print_Titles" localSheetId="0">'1 koagulologia'!$4:$4</definedName>
  </definedNames>
  <calcPr calcId="125725"/>
</workbook>
</file>

<file path=xl/calcChain.xml><?xml version="1.0" encoding="utf-8"?>
<calcChain xmlns="http://schemas.openxmlformats.org/spreadsheetml/2006/main">
  <c r="K9" i="18939"/>
  <c r="M9" s="1"/>
  <c r="J8" i="18942"/>
  <c r="K8" s="1"/>
  <c r="K13" i="18933"/>
  <c r="M13" s="1"/>
  <c r="K14" i="18939"/>
  <c r="M14" s="1"/>
  <c r="K7"/>
  <c r="M7" s="1"/>
  <c r="K8"/>
  <c r="M8" s="1"/>
  <c r="K12" i="18933"/>
  <c r="M12" s="1"/>
  <c r="K11"/>
  <c r="M11" s="1"/>
  <c r="K11" i="18939"/>
  <c r="M11" s="1"/>
  <c r="K12"/>
  <c r="M12" s="1"/>
  <c r="K13"/>
  <c r="M13" s="1"/>
  <c r="K15"/>
  <c r="M15" s="1"/>
  <c r="K6"/>
  <c r="M6" s="1"/>
  <c r="K14" i="18933"/>
  <c r="K7"/>
  <c r="M7" s="1"/>
  <c r="J15" i="18942"/>
  <c r="K15" s="1"/>
  <c r="J12"/>
  <c r="K12" s="1"/>
  <c r="J13"/>
  <c r="K13" s="1"/>
  <c r="J11"/>
  <c r="K11" s="1"/>
  <c r="K14" s="1"/>
  <c r="J7"/>
  <c r="K7" s="1"/>
  <c r="J6"/>
  <c r="K6" s="1"/>
  <c r="K5" i="18933"/>
  <c r="M5"/>
  <c r="K6"/>
  <c r="M6"/>
  <c r="K8"/>
  <c r="M8"/>
  <c r="K10"/>
  <c r="M10" s="1"/>
  <c r="M14"/>
  <c r="K16" i="18939" l="1"/>
  <c r="J14" i="18942"/>
  <c r="K9"/>
  <c r="K16" s="1"/>
  <c r="J9"/>
  <c r="J16" s="1"/>
  <c r="K15" i="18933"/>
  <c r="M15"/>
  <c r="M16" i="18939"/>
</calcChain>
</file>

<file path=xl/sharedStrings.xml><?xml version="1.0" encoding="utf-8"?>
<sst xmlns="http://schemas.openxmlformats.org/spreadsheetml/2006/main" count="73" uniqueCount="53">
  <si>
    <t>płyny z jam ciała</t>
  </si>
  <si>
    <t>RETYKULOCYTY</t>
  </si>
  <si>
    <t>D-dimer</t>
  </si>
  <si>
    <t xml:space="preserve">nazwa handlowa </t>
  </si>
  <si>
    <t>wielkosć  j.m.</t>
  </si>
  <si>
    <t>ilość j.m.</t>
  </si>
  <si>
    <t>Wwrtośc brutto</t>
  </si>
  <si>
    <t>Nazwa oznaczenia/badania</t>
  </si>
  <si>
    <t>odczynniki</t>
  </si>
  <si>
    <t xml:space="preserve">wartość netto </t>
  </si>
  <si>
    <t>liczba wg j.m.</t>
  </si>
  <si>
    <t>ilość wg  j.m.</t>
  </si>
  <si>
    <t xml:space="preserve">cena netto j.m. </t>
  </si>
  <si>
    <t>wielkość j.m.</t>
  </si>
  <si>
    <t>cena netto j.m.</t>
  </si>
  <si>
    <t>Czynsz najmu za analizator</t>
  </si>
  <si>
    <t>szacowana ilość badań</t>
  </si>
  <si>
    <t>wartość netto</t>
  </si>
  <si>
    <t>wartość brutto</t>
  </si>
  <si>
    <t>j.m.</t>
  </si>
  <si>
    <t>Odczynniki</t>
  </si>
  <si>
    <t>Lp.</t>
  </si>
  <si>
    <t>Materiały kontrolne</t>
  </si>
  <si>
    <t>Razem:</t>
  </si>
  <si>
    <t>miesiąc</t>
  </si>
  <si>
    <t>nazwa handlowa</t>
  </si>
  <si>
    <t>cena netto wg j.m.</t>
  </si>
  <si>
    <t>L.p.</t>
  </si>
  <si>
    <t>nr katalogowy</t>
  </si>
  <si>
    <t>Czas protrombinowy (PT)</t>
  </si>
  <si>
    <t>Czas kaolinowo-kefalinowy (APTT)</t>
  </si>
  <si>
    <t>Fibrynogen</t>
  </si>
  <si>
    <t>producent</t>
  </si>
  <si>
    <t>producnet</t>
  </si>
  <si>
    <t>CBC+5 DIFF</t>
  </si>
  <si>
    <t>Nazwa handlowa</t>
  </si>
  <si>
    <t>VAT</t>
  </si>
  <si>
    <t>CBC</t>
  </si>
  <si>
    <t>wartość pakietu</t>
  </si>
  <si>
    <t>materiały kontrolne, kalibratory</t>
  </si>
  <si>
    <t xml:space="preserve"> szacowana ilość badań</t>
  </si>
  <si>
    <t>Kalibratory, materiały kontrolne, materiały zużywalne do wykonania ww. ilości badań</t>
  </si>
  <si>
    <t>Wartość pakietu</t>
  </si>
  <si>
    <r>
      <t>Wymagane parametry techniczne dotyczące odczynników oraz analizatora:</t>
    </r>
    <r>
      <rPr>
        <b/>
        <sz val="8"/>
        <color indexed="10"/>
        <rFont val="Garamond"/>
        <family val="1"/>
      </rPr>
      <t xml:space="preserve">
</t>
    </r>
    <r>
      <rPr>
        <b/>
        <sz val="8"/>
        <rFont val="Garamond"/>
        <family val="1"/>
        <charset val="238"/>
      </rPr>
      <t>1</t>
    </r>
    <r>
      <rPr>
        <sz val="8"/>
        <rFont val="Garamond"/>
        <family val="1"/>
        <charset val="238"/>
      </rPr>
      <t>. pomiar glukozy i mleczanów metodą enzymatyczno-amperometryczną w oparciu o technologię sensorową</t>
    </r>
    <r>
      <rPr>
        <sz val="8"/>
        <color indexed="10"/>
        <rFont val="Garamond"/>
        <family val="1"/>
      </rPr>
      <t xml:space="preserve">
</t>
    </r>
    <r>
      <rPr>
        <sz val="8"/>
        <rFont val="Garamond"/>
        <family val="1"/>
        <charset val="238"/>
      </rPr>
      <t>2. maksymalna ilość krwi pełnej do badania - 20 mikrolitrów
3. maksymalna objetość odczynnika do oznaczania glukozy  we krwi pełnej - 2,0ml
4. odczynniki gotowe do natychmiastowego użycia
5. liniowość oznaczania glukozy 9-900mg/dl
6. stabilność sensora do oznaczeń glukozy - minimum 5000 oznaczeń
7. wydajność 120 testów /godzinę
8. automatyczny podajnik próbek na co najmniej 20 pozycji badanych
9. analizator wyposażony w minimum jedną pozycję na próbki pilne
10. pamięć minimum 500 ostatnich wyników</t>
    </r>
    <r>
      <rPr>
        <sz val="8"/>
        <color indexed="10"/>
        <rFont val="Garamond"/>
        <family val="1"/>
      </rPr>
      <t xml:space="preserve">
</t>
    </r>
    <r>
      <rPr>
        <sz val="8"/>
        <rFont val="Garamond"/>
        <family val="1"/>
        <charset val="238"/>
      </rPr>
      <t>11. analizator wyposażony w czytnik kodów kreskowych</t>
    </r>
    <r>
      <rPr>
        <sz val="8"/>
        <color indexed="10"/>
        <rFont val="Garamond"/>
        <family val="1"/>
      </rPr>
      <t xml:space="preserve">
</t>
    </r>
    <r>
      <rPr>
        <sz val="8"/>
        <rFont val="Garamond"/>
        <family val="1"/>
        <charset val="238"/>
      </rPr>
      <t>12. oprogramowanie w języku polskim
13. instrukcja obsługi w języku polskim
14. analizator współpracujący z systemem informatycznym InfoMedica funkcjonującym w laboratorium w oparciu dwukierunkową komunikację
15. rok produkcji oferowanego analizatora: nie starszy niż 2018 rok
16. kontrola wewnątrzlaboratoryjna prowadzona codziennie co najmniej na jednym z poziomów. Jeżeli producent zaleca prowadzenie kontroli z inną częstotliwością,  dostosować ilość i zakres oferowanych materiałów kontrolnych do wytycznych producenta analizatora</t>
    </r>
    <r>
      <rPr>
        <sz val="8"/>
        <color indexed="12"/>
        <rFont val="Garamond"/>
        <family val="1"/>
        <charset val="238"/>
      </rPr>
      <t xml:space="preserve">. 
</t>
    </r>
    <r>
      <rPr>
        <b/>
        <sz val="8"/>
        <color indexed="12"/>
        <rFont val="Garamond"/>
        <family val="1"/>
        <charset val="238"/>
      </rPr>
      <t>oferujemy analizator (</t>
    </r>
    <r>
      <rPr>
        <b/>
        <sz val="8"/>
        <color indexed="14"/>
        <rFont val="Garamond"/>
        <family val="1"/>
        <charset val="238"/>
      </rPr>
      <t>podać</t>
    </r>
    <r>
      <rPr>
        <b/>
        <sz val="8"/>
        <color indexed="12"/>
        <rFont val="Garamond"/>
        <family val="1"/>
        <charset val="238"/>
      </rPr>
      <t xml:space="preserve"> nazwę/model, rok produkcji, producenta): .....</t>
    </r>
  </si>
  <si>
    <t>Czynsz najmu za analizator nr 1</t>
  </si>
  <si>
    <t>Czynsz najmu za analizator nr 2</t>
  </si>
  <si>
    <t>dodatek nr 2 do SWZ
Załącznik nr 1 do oferty na dostawę odczynników do badań laboratoryjnych dla Powiatowego Centrum Zdrowia Sp. z o.o. w Drezdenku, nr sprawy PCZSzp/TP-MN/8/2022</t>
  </si>
  <si>
    <t>Pakiet 1 Dostawa odczynników,  kalibratorów, materiałów  kontrolnych i eksploatacyjnych  do wykonania oznaczeń koagulologicznych  wraz z wynajęciem jednego analizatora</t>
  </si>
  <si>
    <t>Pakiet 2 Dostawa odczynników,  kalibratorów, materiałów  kontrolnych i eksploatacyjnych  do wykonania 20 000 badań poziomu glukozy wraz z wynajęciem jednego analizatora</t>
  </si>
  <si>
    <t>Pakiet 3 Dostawa  odczynników, kalibratorów, materiałów kontrolnych do badań hematologicznych wraz wynajęciem dwóch analizatorów</t>
  </si>
  <si>
    <r>
      <t>Wymagane parametry techniczne dotyczące odczynników oraz analizatora:</t>
    </r>
    <r>
      <rPr>
        <sz val="9"/>
        <rFont val="Garamond"/>
        <family val="1"/>
        <charset val="238"/>
      </rPr>
      <t xml:space="preserve">
1. wydajność analizatora  minimum  35  testów/godzinę  (PT +APTT) </t>
    </r>
    <r>
      <rPr>
        <sz val="9"/>
        <color indexed="10"/>
        <rFont val="Garamond"/>
        <family val="1"/>
      </rPr>
      <t xml:space="preserve">
</t>
    </r>
    <r>
      <rPr>
        <sz val="9"/>
        <rFont val="Garamond"/>
        <family val="1"/>
        <charset val="238"/>
      </rPr>
      <t>2. automatyczne  oznaczanie  parametrów wyszczególnionych poniżej.
3. praca z kuwetami jednorazowego  użytku.
4. automatyczne usuwanie zużytych kuwet pomiarowych.</t>
    </r>
    <r>
      <rPr>
        <sz val="9"/>
        <color indexed="10"/>
        <rFont val="Garamond"/>
        <family val="1"/>
      </rPr>
      <t xml:space="preserve">
</t>
    </r>
    <r>
      <rPr>
        <sz val="9"/>
        <rFont val="Garamond"/>
        <family val="1"/>
        <charset val="238"/>
      </rPr>
      <t>5. wykonywanie pomiarów koagulologicznych metodami: wykrzepialną, chromogenną i immunologiczną.</t>
    </r>
    <r>
      <rPr>
        <sz val="9"/>
        <color indexed="10"/>
        <rFont val="Garamond"/>
        <family val="1"/>
      </rPr>
      <t xml:space="preserve">
</t>
    </r>
    <r>
      <rPr>
        <sz val="9"/>
        <rFont val="Garamond"/>
        <family val="1"/>
        <charset val="238"/>
      </rPr>
      <t xml:space="preserve">6. minimum 5 pozycji na odczynniki.
7. minimum 10 pozycji na próbki badane.
8. praca z próbkami  pierwotnymi.
9. chłodzenie odczynników na pokładzie analizatora.
10. automatyczna detekcja poziomu odczynników po załadowaniu na pokład analizatora z monitorowaniem poziomu ich zużycia.
11. odczynnik do APTT gotowy do użycia, trwałość minimum 8 dni po otwarciu.
12. podawanie wyników PT w postaci wskaźnika protrombinowego i INR
13. tromboplastyna - odczynnik trwały minimum 4 dni po rozpuszczeniu w temp.  2-8`C, ISI zbliżone do 1,0 (+/-0,1);   </t>
    </r>
    <r>
      <rPr>
        <sz val="9"/>
        <rFont val="Garamond"/>
        <family val="1"/>
        <charset val="238"/>
      </rPr>
      <t xml:space="preserve">
14. fibrynogen - oznaczanie metodą Clausa (bez wstępnego rozcieńczania osocza), minimalny zakres pomiarowy przy pierwszym oznaczeniu od 100 do 600 mg/dl
15. kalibratory i osocza kontrolne  liofilizowane, mianowane z możliwością zamrażania
16.standardy fibrynogenu: minimum 4 różnych poziomów pokrywających minimalny zakres pomiarowy co najmniej od 100 do 800 mg/dl. 
17. analizator współpracujący z siecią informatyczną w laboratorium oraz oprogramowaniem InfoMedica w oparciu dwukierunkową komunikację. 
18. oprogramowanie analizatora w języku polskim - dopuszcza się możliwość zaoferowania analizatora posiadającego oprogramowanie w języku angielskim pod warunkiem dostarczenia instrukcji obsługi w języku polskim, 
zawierającej szczegółowy opis wszystkich wyświetlanych na  ekranie analizatora treści i komunikatów.
19. rok produkcji analizatora: nie starszy niż 2018
20. analizator wyposażony w system podtrzymywania pracy w przypadku zaniku napięcia sieciowego
21. kalibracja nie częściej niż raz na serię danego odczynnika
22. identyfikacja próbek pacjenta przy pomocy czytnika barkodów
23. kontrola wewnątrzlaboratoryjna prowadzona codziennie co najmniej na jednym z poziomów. Jeżeli producent zaleca prowadzenie kontroli z inną częstotliwością, dostosować ilość i zakres oferowanych materiałów kontrolnych do wytycznych producenta analizatora. 
24. analizator wyposażony w czytnik kodów kreskowych, , identyfikacja próbek pacjenta przy pomocy czytnika barkodów</t>
    </r>
    <r>
      <rPr>
        <sz val="9"/>
        <color indexed="12"/>
        <rFont val="Garamond"/>
        <family val="1"/>
        <charset val="238"/>
      </rPr>
      <t xml:space="preserve">
</t>
    </r>
    <r>
      <rPr>
        <b/>
        <sz val="9"/>
        <color indexed="12"/>
        <rFont val="Garamond"/>
        <family val="1"/>
        <charset val="238"/>
      </rPr>
      <t xml:space="preserve">oferujemy analizator </t>
    </r>
    <r>
      <rPr>
        <b/>
        <sz val="9"/>
        <color indexed="14"/>
        <rFont val="Garamond"/>
        <family val="1"/>
        <charset val="238"/>
      </rPr>
      <t>(podać</t>
    </r>
    <r>
      <rPr>
        <b/>
        <sz val="9"/>
        <color indexed="12"/>
        <rFont val="Garamond"/>
        <family val="1"/>
        <charset val="238"/>
      </rPr>
      <t xml:space="preserve"> nazwę/model, rok produkcji, producenta): .....</t>
    </r>
  </si>
  <si>
    <r>
      <t xml:space="preserve">Wymagania dodatkowe: </t>
    </r>
    <r>
      <rPr>
        <sz val="9"/>
        <rFont val="Garamond"/>
        <family val="1"/>
        <charset val="238"/>
      </rPr>
      <t xml:space="preserve">
1. Wykonawca zobowiązany będzie w trakcie trwania umowy do wykonania dwóch przeglądów serwisowych (przyjazd, wymiana części zużywalnych -tylko oryginalne, konserwacja) w terminach wskazanych przez Zamawiającego
2. Analizator CBC+DIF+RET, drugi bez oznaczania retykulocytów jako backap. Analizatory pracujące na jednakowych odczynnikach
3. odczynniki, materiały kontrolne pochodzące od tego samego producenta.
4. wydajność minimum 50 oznaczeń/godzinę w trybie CBC+5DIF
5. różnicowanie WBC na 5 subpopulacji  metodą cytometrii przepływowej na każdym analizatorze
6. parametry wydawane na wyniku: WBC wyrażony w # i % ( neutrocyty, eozynocyty, bazocyty, monocyty, limfocyty ), ponadto RBC, HGB, HCT, MCV, MCH, MCHC, RDW, PLT,
MPV, PLT, RET #,%, co najmniej parametry RBC, HGB, HCT, WBC, PLT winny być parametrami oznaczanymi (mierzonymi), diagnostycznymi, z których następnie wyliczane są odpowiednie pozostałe wskaźniki;
7. osobny tryb pomiaru dla płynów z jam ciała, tryb oznaczeń z płynów z jam ciała winien posiadać co najmniej jeden analizator
8. sposób podawania próbki - analizator główny do pomiaru CBC+DIFF+RET z automatycznym podajnikiem na 20 próbek oraz manualnym trybem podawania próbki, 
natomiast analizator back-up z możliwością co najmniej ręcznego podstawiania próbki; 
9. możliwość oznaczania próbek pediatycznych na każdym z analizatorów
10. identyfikowanie próbek za pomocą barkodów
11. zewnętrzna drukarka umożliwiająca wydruk wyników
12. automatyczne monitorowanie odczynników, co najmniej w zakresie ilości zużytej lub pozostałej do wykorzystania oraz terminu przydatności.
13. odczynniki bezcjankowe dla HGB
14. Wynajmowany analizator współpracujący z systemem informatycznym funkcjonującym w laboratorium oraz oprogramowniem Infomedica w oparciu dwukierunkową komunikację.
16.Wynajmowany analizator wyposażony w system podtrzymywania pracy w przypadku zaniku napięcia sieciowego
15. Ilości oferowanych odczynników i pozostałych materiałów niezbędnych do wykonania wymaganej ilości badań winna uwzględniać pracę dwóch analizatorów jednocześnie,
 na analizatorze głównym planuje się wykonać ok. 70% badań, pozostałą ilość badań na analizatorze rezerwowym.
16. Rok produkcji oferowanego analizatora: analizator główny - nie starszy niż 2018 rok, analizator backup - nie starszy niż 2017 rok,
17. Materiał kontrolny na 3 poziomach,  kontrola wewnątrzlaboratoryjna prowadzona codziennie co najmniej na jednym z poziomów. Jeżeli producent zaleca prowadzenie kontroli z inną 
częstotliwością,dostosować ilość i zakres oferowanych materiałów kontrolnych do wytycznych producenta analizatora. 
</t>
    </r>
    <r>
      <rPr>
        <b/>
        <sz val="9"/>
        <color indexed="12"/>
        <rFont val="Garamond"/>
        <family val="1"/>
        <charset val="238"/>
      </rPr>
      <t>oferujemy analizatory (</t>
    </r>
    <r>
      <rPr>
        <b/>
        <sz val="9"/>
        <color indexed="14"/>
        <rFont val="Garamond"/>
        <family val="1"/>
        <charset val="238"/>
      </rPr>
      <t>podać</t>
    </r>
    <r>
      <rPr>
        <b/>
        <sz val="9"/>
        <color indexed="12"/>
        <rFont val="Garamond"/>
        <family val="1"/>
        <charset val="238"/>
      </rPr>
      <t xml:space="preserve"> nazwę/model, rok produkcji, producenta): analizator nr 1 .........; analizator nr 2 ......</t>
    </r>
  </si>
  <si>
    <t>…</t>
  </si>
</sst>
</file>

<file path=xl/styles.xml><?xml version="1.0" encoding="utf-8"?>
<styleSheet xmlns="http://schemas.openxmlformats.org/spreadsheetml/2006/main">
  <numFmts count="5">
    <numFmt numFmtId="41" formatCode="_-* #,##0\ _z_ł_-;\-* #,##0\ _z_ł_-;_-* &quot;-&quot;\ _z_ł_-;_-@_-"/>
    <numFmt numFmtId="44" formatCode="_-* #,##0.00\ &quot;zł&quot;_-;\-* #,##0.00\ &quot;zł&quot;_-;_-* &quot;-&quot;??\ &quot;zł&quot;_-;_-@_-"/>
    <numFmt numFmtId="43" formatCode="_-* #,##0.00\ _z_ł_-;\-* #,##0.00\ _z_ł_-;_-* &quot;-&quot;??\ _z_ł_-;_-@_-"/>
    <numFmt numFmtId="164" formatCode="00000000"/>
    <numFmt numFmtId="165" formatCode="#,##0.00\ &quot;zł&quot;"/>
  </numFmts>
  <fonts count="61">
    <font>
      <sz val="10"/>
      <name val="Arial CE"/>
      <charset val="238"/>
    </font>
    <font>
      <sz val="10"/>
      <name val="Arial CE"/>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17"/>
      <name val="Calibri"/>
      <family val="2"/>
      <charset val="238"/>
    </font>
    <font>
      <sz val="11"/>
      <name val="Arial"/>
      <charset val="238"/>
    </font>
    <font>
      <sz val="11"/>
      <color indexed="52"/>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0"/>
      <name val="Helv"/>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56"/>
      <name val="Cambria"/>
      <family val="2"/>
      <charset val="238"/>
    </font>
    <font>
      <sz val="11"/>
      <color indexed="20"/>
      <name val="Calibri"/>
      <family val="2"/>
      <charset val="238"/>
    </font>
    <font>
      <sz val="10"/>
      <name val="Garamond"/>
      <family val="1"/>
    </font>
    <font>
      <b/>
      <sz val="10"/>
      <name val="Garamond"/>
      <family val="1"/>
    </font>
    <font>
      <sz val="8"/>
      <name val="Garamond"/>
      <family val="1"/>
    </font>
    <font>
      <sz val="11"/>
      <name val="Garamond"/>
      <family val="1"/>
    </font>
    <font>
      <b/>
      <sz val="9"/>
      <name val="Garamond"/>
      <family val="1"/>
    </font>
    <font>
      <sz val="9"/>
      <name val="Garamond"/>
      <family val="1"/>
    </font>
    <font>
      <sz val="7"/>
      <name val="Garamond"/>
      <family val="1"/>
    </font>
    <font>
      <b/>
      <sz val="10"/>
      <name val="Garamond"/>
      <family val="1"/>
      <charset val="238"/>
    </font>
    <font>
      <b/>
      <sz val="8"/>
      <name val="Garamond"/>
      <family val="1"/>
      <charset val="238"/>
    </font>
    <font>
      <b/>
      <sz val="9"/>
      <name val="Garamond"/>
      <family val="1"/>
      <charset val="238"/>
    </font>
    <font>
      <sz val="10"/>
      <name val="Garamond"/>
      <family val="1"/>
      <charset val="238"/>
    </font>
    <font>
      <sz val="8"/>
      <name val="Garamond"/>
      <family val="1"/>
      <charset val="238"/>
    </font>
    <font>
      <sz val="9"/>
      <name val="Garamond"/>
      <family val="1"/>
      <charset val="238"/>
    </font>
    <font>
      <sz val="8"/>
      <name val="Arial CE"/>
      <charset val="238"/>
    </font>
    <font>
      <sz val="9"/>
      <color indexed="10"/>
      <name val="Garamond"/>
      <family val="1"/>
    </font>
    <font>
      <b/>
      <sz val="8"/>
      <color indexed="10"/>
      <name val="Garamond"/>
      <family val="1"/>
    </font>
    <font>
      <sz val="8"/>
      <color indexed="10"/>
      <name val="Garamond"/>
      <family val="1"/>
    </font>
    <font>
      <sz val="9"/>
      <color indexed="12"/>
      <name val="Garamond"/>
      <family val="1"/>
      <charset val="238"/>
    </font>
    <font>
      <sz val="8"/>
      <color indexed="12"/>
      <name val="Garamond"/>
      <family val="1"/>
      <charset val="238"/>
    </font>
    <font>
      <b/>
      <sz val="8"/>
      <color indexed="12"/>
      <name val="Garamond"/>
      <family val="1"/>
      <charset val="238"/>
    </font>
    <font>
      <b/>
      <sz val="9"/>
      <color indexed="12"/>
      <name val="Garamond"/>
      <family val="1"/>
      <charset val="238"/>
    </font>
    <font>
      <b/>
      <sz val="9"/>
      <color indexed="14"/>
      <name val="Garamond"/>
      <family val="1"/>
      <charset val="238"/>
    </font>
    <font>
      <b/>
      <sz val="8"/>
      <color indexed="14"/>
      <name val="Garamond"/>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sz val="11"/>
      <color indexed="20"/>
      <name val="Czcionka tekstu podstawowego"/>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6"/>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on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xf numFmtId="0" fontId="14" fillId="0" borderId="0"/>
    <xf numFmtId="0" fontId="1" fillId="0" borderId="0"/>
    <xf numFmtId="0" fontId="15" fillId="20" borderId="1" applyNumberFormat="0" applyAlignment="0" applyProtection="0"/>
    <xf numFmtId="9" fontId="1"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7" fillId="23" borderId="9" applyNumberFormat="0" applyFont="0" applyAlignment="0" applyProtection="0"/>
    <xf numFmtId="0" fontId="20" fillId="3"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6" fillId="7" borderId="1" applyNumberFormat="0" applyAlignment="0" applyProtection="0"/>
    <xf numFmtId="0" fontId="47" fillId="20" borderId="2" applyNumberFormat="0" applyAlignment="0" applyProtection="0"/>
    <xf numFmtId="0" fontId="48" fillId="4" borderId="0" applyNumberFormat="0" applyBorder="0" applyAlignment="0" applyProtection="0"/>
    <xf numFmtId="0" fontId="50" fillId="0" borderId="3" applyNumberFormat="0" applyFill="0" applyAlignment="0" applyProtection="0"/>
    <xf numFmtId="0" fontId="51" fillId="21"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22" borderId="0" applyNumberFormat="0" applyBorder="0" applyAlignment="0" applyProtection="0"/>
    <xf numFmtId="0" fontId="56" fillId="20" borderId="1" applyNumberFormat="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49" fillId="23" borderId="9" applyNumberFormat="0" applyFont="0" applyAlignment="0" applyProtection="0"/>
    <xf numFmtId="0" fontId="60" fillId="3" borderId="0" applyNumberFormat="0" applyBorder="0" applyAlignment="0" applyProtection="0"/>
  </cellStyleXfs>
  <cellXfs count="128">
    <xf numFmtId="0" fontId="0" fillId="0" borderId="0" xfId="0"/>
    <xf numFmtId="0" fontId="21" fillId="0" borderId="0" xfId="0" applyFont="1"/>
    <xf numFmtId="0" fontId="21" fillId="0" borderId="10" xfId="37" applyFont="1" applyFill="1" applyBorder="1" applyAlignment="1" applyProtection="1">
      <alignment horizontal="center"/>
      <protection hidden="1"/>
    </xf>
    <xf numFmtId="4" fontId="21" fillId="0" borderId="10" xfId="37" applyNumberFormat="1" applyFont="1" applyFill="1" applyBorder="1" applyAlignment="1" applyProtection="1">
      <alignment horizontal="center"/>
      <protection hidden="1"/>
    </xf>
    <xf numFmtId="1" fontId="21" fillId="0" borderId="10" xfId="37" applyNumberFormat="1" applyFont="1" applyFill="1" applyBorder="1" applyAlignment="1" applyProtection="1">
      <alignment horizontal="center"/>
      <protection hidden="1"/>
    </xf>
    <xf numFmtId="1" fontId="21" fillId="0" borderId="0" xfId="0" applyNumberFormat="1" applyFont="1"/>
    <xf numFmtId="0" fontId="24" fillId="0" borderId="0" xfId="0" applyFont="1"/>
    <xf numFmtId="0" fontId="23" fillId="0" borderId="10" xfId="0" applyFont="1" applyBorder="1" applyAlignment="1">
      <alignment horizontal="center" vertical="center"/>
    </xf>
    <xf numFmtId="0" fontId="23" fillId="0" borderId="10" xfId="0" applyFont="1" applyBorder="1" applyAlignment="1">
      <alignment horizontal="center"/>
    </xf>
    <xf numFmtId="0" fontId="23" fillId="0" borderId="10" xfId="0" applyFont="1" applyBorder="1" applyAlignment="1">
      <alignment horizontal="left"/>
    </xf>
    <xf numFmtId="0" fontId="23" fillId="0" borderId="10" xfId="0" applyFont="1" applyFill="1" applyBorder="1" applyAlignment="1">
      <alignment horizontal="left"/>
    </xf>
    <xf numFmtId="0" fontId="23" fillId="0" borderId="10" xfId="0" applyFont="1" applyFill="1" applyBorder="1" applyAlignment="1">
      <alignment horizontal="center"/>
    </xf>
    <xf numFmtId="3" fontId="23" fillId="0" borderId="10" xfId="0" applyNumberFormat="1" applyFont="1" applyBorder="1" applyAlignment="1">
      <alignment horizontal="center"/>
    </xf>
    <xf numFmtId="3" fontId="23" fillId="0" borderId="10" xfId="0" applyNumberFormat="1" applyFont="1" applyBorder="1" applyAlignment="1">
      <alignment horizontal="center" vertical="center"/>
    </xf>
    <xf numFmtId="1" fontId="26" fillId="0" borderId="10" xfId="40" applyNumberFormat="1" applyFont="1" applyBorder="1" applyAlignment="1">
      <alignment horizontal="center"/>
    </xf>
    <xf numFmtId="1" fontId="26" fillId="0" borderId="10" xfId="0" applyNumberFormat="1" applyFont="1" applyBorder="1" applyAlignment="1">
      <alignment horizontal="center"/>
    </xf>
    <xf numFmtId="0" fontId="26" fillId="0" borderId="10" xfId="0" applyFont="1" applyBorder="1" applyAlignment="1">
      <alignment horizontal="center"/>
    </xf>
    <xf numFmtId="0" fontId="26" fillId="0" borderId="10" xfId="0" applyFont="1" applyFill="1" applyBorder="1" applyAlignment="1">
      <alignment horizontal="center"/>
    </xf>
    <xf numFmtId="0" fontId="31" fillId="0" borderId="10" xfId="0" applyFont="1" applyBorder="1" applyAlignment="1">
      <alignment horizontal="center"/>
    </xf>
    <xf numFmtId="0" fontId="31" fillId="0" borderId="10" xfId="0" applyFont="1" applyBorder="1" applyAlignment="1" applyProtection="1">
      <alignment vertical="center" wrapText="1"/>
      <protection locked="0"/>
    </xf>
    <xf numFmtId="0" fontId="31" fillId="0" borderId="10"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3" fillId="0" borderId="10" xfId="0" applyFont="1" applyBorder="1" applyAlignment="1" applyProtection="1">
      <alignment horizontal="center" vertical="center" wrapText="1"/>
      <protection locked="0"/>
    </xf>
    <xf numFmtId="41" fontId="31" fillId="0" borderId="10" xfId="28" applyNumberFormat="1" applyFont="1" applyBorder="1" applyAlignment="1" applyProtection="1">
      <alignment horizontal="center" vertical="center"/>
      <protection locked="0"/>
    </xf>
    <xf numFmtId="44" fontId="31" fillId="0" borderId="10" xfId="0" applyNumberFormat="1" applyFont="1" applyBorder="1" applyAlignment="1" applyProtection="1">
      <alignment horizontal="center" vertical="center"/>
      <protection locked="0"/>
    </xf>
    <xf numFmtId="1" fontId="31" fillId="0" borderId="10" xfId="0" applyNumberFormat="1" applyFont="1" applyBorder="1" applyAlignment="1">
      <alignment horizontal="center" vertical="center"/>
    </xf>
    <xf numFmtId="44" fontId="31" fillId="0" borderId="10" xfId="0" applyNumberFormat="1" applyFont="1" applyBorder="1" applyAlignment="1">
      <alignment horizontal="center" vertical="center"/>
    </xf>
    <xf numFmtId="0" fontId="31" fillId="0" borderId="0" xfId="0" applyFont="1" applyBorder="1"/>
    <xf numFmtId="44" fontId="28" fillId="0" borderId="10" xfId="0" applyNumberFormat="1" applyFont="1" applyBorder="1" applyAlignment="1" applyProtection="1">
      <alignment horizontal="center" vertical="center"/>
      <protection locked="0"/>
    </xf>
    <xf numFmtId="0" fontId="28" fillId="0" borderId="0" xfId="0" applyFont="1" applyBorder="1"/>
    <xf numFmtId="0" fontId="28" fillId="0" borderId="0" xfId="0" applyFont="1" applyBorder="1" applyAlignment="1">
      <alignment horizontal="center"/>
    </xf>
    <xf numFmtId="44" fontId="28" fillId="0" borderId="0" xfId="0" applyNumberFormat="1" applyFont="1" applyBorder="1" applyAlignment="1">
      <alignment horizontal="center"/>
    </xf>
    <xf numFmtId="44" fontId="28" fillId="0" borderId="0" xfId="0" applyNumberFormat="1" applyFont="1" applyBorder="1" applyAlignment="1" applyProtection="1">
      <alignment horizontal="center" vertical="center"/>
      <protection locked="0"/>
    </xf>
    <xf numFmtId="1" fontId="28" fillId="0" borderId="0" xfId="0" applyNumberFormat="1" applyFont="1" applyBorder="1" applyAlignment="1">
      <alignment horizontal="center"/>
    </xf>
    <xf numFmtId="44" fontId="28" fillId="0" borderId="0" xfId="0" applyNumberFormat="1" applyFont="1" applyBorder="1" applyAlignment="1">
      <alignment horizontal="center" vertical="center"/>
    </xf>
    <xf numFmtId="0" fontId="31" fillId="0" borderId="0" xfId="0" applyFont="1" applyBorder="1" applyAlignment="1">
      <alignment horizontal="center"/>
    </xf>
    <xf numFmtId="0" fontId="31" fillId="0" borderId="0" xfId="0" applyFont="1" applyBorder="1" applyAlignment="1" applyProtection="1">
      <alignment vertical="center" wrapText="1"/>
      <protection locked="0"/>
    </xf>
    <xf numFmtId="0" fontId="31" fillId="0" borderId="0" xfId="0" applyFont="1" applyBorder="1" applyAlignment="1" applyProtection="1">
      <alignment horizontal="center"/>
      <protection locked="0"/>
    </xf>
    <xf numFmtId="0" fontId="33" fillId="0" borderId="0" xfId="0" applyFont="1" applyBorder="1" applyAlignment="1" applyProtection="1">
      <alignment horizontal="center" vertical="center" wrapText="1"/>
      <protection locked="0"/>
    </xf>
    <xf numFmtId="4" fontId="31" fillId="0" borderId="0" xfId="0" applyNumberFormat="1" applyFont="1" applyBorder="1" applyAlignment="1" applyProtection="1">
      <alignment horizontal="center" vertical="center"/>
      <protection locked="0"/>
    </xf>
    <xf numFmtId="44" fontId="31" fillId="0" borderId="0" xfId="0" applyNumberFormat="1" applyFont="1" applyBorder="1" applyAlignment="1" applyProtection="1">
      <alignment horizontal="center"/>
      <protection locked="0"/>
    </xf>
    <xf numFmtId="44" fontId="31" fillId="0" borderId="0" xfId="0" applyNumberFormat="1" applyFont="1" applyBorder="1" applyAlignment="1" applyProtection="1">
      <alignment horizontal="center" vertical="center"/>
      <protection locked="0"/>
    </xf>
    <xf numFmtId="1" fontId="31" fillId="0" borderId="0" xfId="0" applyNumberFormat="1" applyFont="1" applyBorder="1" applyAlignment="1">
      <alignment horizontal="center"/>
    </xf>
    <xf numFmtId="44" fontId="31" fillId="0" borderId="0" xfId="0" applyNumberFormat="1" applyFont="1" applyBorder="1" applyAlignment="1">
      <alignment horizontal="center" vertical="center"/>
    </xf>
    <xf numFmtId="0" fontId="31" fillId="0" borderId="0" xfId="0" applyFont="1" applyAlignment="1">
      <alignment wrapText="1"/>
    </xf>
    <xf numFmtId="44" fontId="31" fillId="0" borderId="0" xfId="0" applyNumberFormat="1" applyFont="1" applyAlignment="1">
      <alignment wrapText="1"/>
    </xf>
    <xf numFmtId="1" fontId="31" fillId="0" borderId="0" xfId="0" applyNumberFormat="1" applyFont="1" applyAlignment="1">
      <alignment wrapText="1"/>
    </xf>
    <xf numFmtId="44" fontId="21" fillId="0" borderId="0" xfId="0" applyNumberFormat="1" applyFont="1"/>
    <xf numFmtId="0" fontId="28" fillId="0" borderId="0" xfId="0" applyFont="1"/>
    <xf numFmtId="44" fontId="21" fillId="0" borderId="10" xfId="37" applyNumberFormat="1" applyFont="1" applyFill="1" applyBorder="1" applyAlignment="1" applyProtection="1">
      <alignment horizontal="center"/>
      <protection hidden="1"/>
    </xf>
    <xf numFmtId="44" fontId="22" fillId="0" borderId="10" xfId="37" applyNumberFormat="1" applyFont="1" applyFill="1" applyBorder="1" applyAlignment="1" applyProtection="1">
      <alignment horizontal="center"/>
      <protection hidden="1"/>
    </xf>
    <xf numFmtId="44" fontId="26" fillId="0" borderId="10" xfId="28" applyNumberFormat="1" applyFont="1" applyBorder="1" applyAlignment="1">
      <alignment horizontal="center"/>
    </xf>
    <xf numFmtId="44" fontId="26" fillId="0" borderId="10" xfId="0" applyNumberFormat="1" applyFont="1" applyBorder="1"/>
    <xf numFmtId="44" fontId="26" fillId="0" borderId="10" xfId="0" applyNumberFormat="1" applyFont="1" applyBorder="1" applyAlignment="1">
      <alignment horizontal="center"/>
    </xf>
    <xf numFmtId="44" fontId="25" fillId="0" borderId="10" xfId="0" applyNumberFormat="1" applyFont="1" applyBorder="1"/>
    <xf numFmtId="0" fontId="21" fillId="0" borderId="10" xfId="36" applyFont="1" applyBorder="1" applyAlignment="1">
      <alignment horizontal="center"/>
    </xf>
    <xf numFmtId="0" fontId="21" fillId="0" borderId="10" xfId="37" applyFont="1" applyFill="1" applyBorder="1" applyAlignment="1" applyProtection="1">
      <alignment horizontal="left" wrapText="1"/>
      <protection hidden="1"/>
    </xf>
    <xf numFmtId="164" fontId="21" fillId="0" borderId="10" xfId="37" applyNumberFormat="1" applyFont="1" applyFill="1" applyBorder="1" applyAlignment="1" applyProtection="1">
      <alignment horizontal="center"/>
      <protection hidden="1"/>
    </xf>
    <xf numFmtId="44" fontId="28" fillId="0" borderId="10" xfId="37" applyNumberFormat="1" applyFont="1" applyFill="1" applyBorder="1" applyAlignment="1" applyProtection="1">
      <alignment horizontal="center"/>
      <protection hidden="1"/>
    </xf>
    <xf numFmtId="0" fontId="21" fillId="0" borderId="0" xfId="0" applyFont="1" applyAlignment="1">
      <alignment horizontal="left" wrapText="1"/>
    </xf>
    <xf numFmtId="0" fontId="21" fillId="0" borderId="0" xfId="0" applyFont="1" applyAlignment="1">
      <alignment horizontal="left"/>
    </xf>
    <xf numFmtId="0" fontId="21" fillId="0" borderId="10" xfId="37" applyNumberFormat="1" applyFont="1" applyFill="1" applyBorder="1" applyAlignment="1" applyProtection="1">
      <alignment horizontal="center"/>
      <protection hidden="1"/>
    </xf>
    <xf numFmtId="44" fontId="21" fillId="0" borderId="10" xfId="0" applyNumberFormat="1" applyFont="1" applyBorder="1" applyAlignment="1" applyProtection="1">
      <alignment horizontal="center" vertical="center"/>
      <protection locked="0"/>
    </xf>
    <xf numFmtId="0" fontId="31" fillId="0" borderId="0" xfId="0" applyFont="1" applyAlignment="1">
      <alignment horizontal="center" wrapText="1"/>
    </xf>
    <xf numFmtId="0" fontId="23" fillId="0" borderId="10" xfId="0" applyFont="1" applyBorder="1" applyAlignment="1">
      <alignment horizontal="left" wrapText="1"/>
    </xf>
    <xf numFmtId="0" fontId="27" fillId="24" borderId="0" xfId="0" applyFont="1" applyFill="1"/>
    <xf numFmtId="0" fontId="21" fillId="0" borderId="10" xfId="37" applyFont="1" applyFill="1" applyBorder="1" applyAlignment="1" applyProtection="1">
      <alignment wrapText="1"/>
      <protection hidden="1"/>
    </xf>
    <xf numFmtId="0" fontId="23" fillId="0" borderId="10" xfId="0" applyFont="1" applyBorder="1" applyAlignment="1"/>
    <xf numFmtId="3" fontId="21" fillId="0" borderId="10" xfId="0" applyNumberFormat="1" applyFont="1" applyBorder="1" applyAlignment="1" applyProtection="1">
      <alignment horizontal="center" vertical="center"/>
      <protection locked="0"/>
    </xf>
    <xf numFmtId="0" fontId="21" fillId="25" borderId="0" xfId="38" applyFont="1" applyFill="1" applyAlignment="1">
      <alignment horizontal="center"/>
    </xf>
    <xf numFmtId="0" fontId="27" fillId="25" borderId="10" xfId="37" applyFont="1" applyFill="1" applyBorder="1" applyAlignment="1" applyProtection="1">
      <alignment horizontal="center" vertical="center" wrapText="1"/>
      <protection hidden="1"/>
    </xf>
    <xf numFmtId="3" fontId="27" fillId="25" borderId="10" xfId="37" applyNumberFormat="1" applyFont="1" applyFill="1" applyBorder="1" applyAlignment="1" applyProtection="1">
      <alignment horizontal="center" vertical="center" wrapText="1"/>
      <protection hidden="1"/>
    </xf>
    <xf numFmtId="44" fontId="27" fillId="25" borderId="10" xfId="37" applyNumberFormat="1" applyFont="1" applyFill="1" applyBorder="1" applyAlignment="1" applyProtection="1">
      <alignment horizontal="center" vertical="center" wrapText="1"/>
      <protection hidden="1"/>
    </xf>
    <xf numFmtId="4" fontId="27" fillId="25" borderId="10" xfId="37" applyNumberFormat="1" applyFont="1" applyFill="1" applyBorder="1" applyAlignment="1" applyProtection="1">
      <alignment horizontal="center" vertical="center" wrapText="1"/>
      <protection hidden="1"/>
    </xf>
    <xf numFmtId="0" fontId="27" fillId="25" borderId="0" xfId="0" applyFont="1" applyFill="1"/>
    <xf numFmtId="0" fontId="27" fillId="25" borderId="10" xfId="0" applyFont="1" applyFill="1" applyBorder="1" applyAlignment="1">
      <alignment horizontal="center" wrapText="1"/>
    </xf>
    <xf numFmtId="0" fontId="27" fillId="25" borderId="10" xfId="0" applyFont="1" applyFill="1" applyBorder="1" applyAlignment="1">
      <alignment horizontal="center" vertical="center" wrapText="1"/>
    </xf>
    <xf numFmtId="44" fontId="27" fillId="25" borderId="10" xfId="0" applyNumberFormat="1" applyFont="1" applyFill="1" applyBorder="1" applyAlignment="1">
      <alignment horizontal="center" wrapText="1"/>
    </xf>
    <xf numFmtId="0" fontId="27" fillId="25" borderId="10" xfId="0" applyFont="1" applyFill="1" applyBorder="1" applyAlignment="1">
      <alignment horizontal="left" vertical="center" wrapText="1"/>
    </xf>
    <xf numFmtId="44" fontId="27" fillId="25" borderId="10" xfId="0" applyNumberFormat="1" applyFont="1" applyFill="1" applyBorder="1" applyAlignment="1">
      <alignment horizontal="center" vertical="center" wrapText="1"/>
    </xf>
    <xf numFmtId="1" fontId="27" fillId="25" borderId="10" xfId="0" applyNumberFormat="1" applyFont="1" applyFill="1" applyBorder="1" applyAlignment="1">
      <alignment horizontal="center" vertical="center" wrapText="1"/>
    </xf>
    <xf numFmtId="0" fontId="27" fillId="25" borderId="0" xfId="0" applyFont="1" applyFill="1" applyAlignment="1">
      <alignment vertical="center" wrapText="1"/>
    </xf>
    <xf numFmtId="0" fontId="27" fillId="25" borderId="10" xfId="36" applyFont="1" applyFill="1" applyBorder="1" applyAlignment="1">
      <alignment horizontal="center"/>
    </xf>
    <xf numFmtId="0" fontId="27" fillId="25" borderId="10" xfId="37" applyFont="1" applyFill="1" applyBorder="1" applyAlignment="1" applyProtection="1">
      <alignment horizontal="left" vertical="center" wrapText="1"/>
      <protection hidden="1"/>
    </xf>
    <xf numFmtId="0" fontId="27" fillId="25" borderId="10" xfId="0" applyFont="1" applyFill="1" applyBorder="1" applyAlignment="1">
      <alignment wrapText="1"/>
    </xf>
    <xf numFmtId="44" fontId="27" fillId="25" borderId="10" xfId="0" applyNumberFormat="1" applyFont="1" applyFill="1" applyBorder="1" applyAlignment="1">
      <alignment wrapText="1"/>
    </xf>
    <xf numFmtId="1" fontId="27" fillId="25" borderId="10" xfId="0" applyNumberFormat="1" applyFont="1" applyFill="1" applyBorder="1" applyAlignment="1">
      <alignment horizontal="left" wrapText="1"/>
    </xf>
    <xf numFmtId="0" fontId="23" fillId="0" borderId="10" xfId="0" applyFont="1" applyFill="1" applyBorder="1"/>
    <xf numFmtId="0" fontId="26" fillId="0" borderId="10" xfId="0" applyFont="1" applyBorder="1" applyAlignment="1">
      <alignment horizontal="left" wrapText="1"/>
    </xf>
    <xf numFmtId="3" fontId="26" fillId="0" borderId="10" xfId="0" applyNumberFormat="1" applyFont="1" applyBorder="1" applyAlignment="1">
      <alignment horizontal="center"/>
    </xf>
    <xf numFmtId="0" fontId="26" fillId="0" borderId="10" xfId="0" applyFont="1" applyBorder="1" applyAlignment="1">
      <alignment horizontal="left" vertical="center" wrapText="1"/>
    </xf>
    <xf numFmtId="3" fontId="26" fillId="0" borderId="10" xfId="0" applyNumberFormat="1" applyFont="1" applyBorder="1" applyAlignment="1">
      <alignment horizontal="center" vertical="center"/>
    </xf>
    <xf numFmtId="0" fontId="23" fillId="0" borderId="0" xfId="0" applyFont="1" applyFill="1" applyProtection="1"/>
    <xf numFmtId="0" fontId="33" fillId="0" borderId="10" xfId="0" applyFont="1" applyBorder="1" applyAlignment="1" applyProtection="1">
      <alignment vertical="center" wrapText="1"/>
      <protection locked="0"/>
    </xf>
    <xf numFmtId="165" fontId="21" fillId="0" borderId="10" xfId="37" applyNumberFormat="1" applyFont="1" applyFill="1" applyBorder="1" applyAlignment="1" applyProtection="1">
      <alignment horizontal="right"/>
      <protection hidden="1"/>
    </xf>
    <xf numFmtId="0" fontId="23" fillId="0" borderId="10" xfId="0" applyFont="1" applyBorder="1" applyAlignment="1">
      <alignment horizontal="center"/>
    </xf>
    <xf numFmtId="3" fontId="21" fillId="0" borderId="10" xfId="37" applyNumberFormat="1" applyFont="1" applyFill="1" applyBorder="1" applyAlignment="1" applyProtection="1">
      <alignment horizontal="center"/>
      <protection hidden="1"/>
    </xf>
    <xf numFmtId="0" fontId="23" fillId="0" borderId="10" xfId="0" applyFont="1" applyBorder="1" applyAlignment="1">
      <alignment horizontal="center"/>
    </xf>
    <xf numFmtId="0" fontId="22" fillId="0" borderId="12" xfId="37" applyFont="1" applyFill="1" applyBorder="1" applyAlignment="1" applyProtection="1">
      <alignment horizontal="center" wrapText="1"/>
      <protection hidden="1"/>
    </xf>
    <xf numFmtId="0" fontId="22" fillId="0" borderId="10" xfId="36" applyFont="1" applyBorder="1" applyAlignment="1">
      <alignment horizontal="left" wrapText="1"/>
    </xf>
    <xf numFmtId="0" fontId="30" fillId="0" borderId="13" xfId="0" applyFont="1" applyBorder="1" applyAlignment="1">
      <alignment horizontal="left" vertical="top" wrapText="1"/>
    </xf>
    <xf numFmtId="0" fontId="35" fillId="0" borderId="14" xfId="0" applyFont="1" applyBorder="1" applyAlignment="1">
      <alignment horizontal="left" vertical="top" wrapText="1"/>
    </xf>
    <xf numFmtId="0" fontId="35" fillId="0" borderId="11" xfId="0" applyFont="1" applyBorder="1" applyAlignment="1">
      <alignment horizontal="left" vertical="top" wrapText="1"/>
    </xf>
    <xf numFmtId="0" fontId="29" fillId="0" borderId="10" xfId="0" applyFont="1" applyBorder="1" applyAlignment="1">
      <alignment horizontal="center"/>
    </xf>
    <xf numFmtId="0" fontId="29" fillId="0" borderId="13" xfId="0" applyFont="1" applyBorder="1" applyAlignment="1">
      <alignment horizontal="center" vertical="center" wrapText="1"/>
    </xf>
    <xf numFmtId="0" fontId="28" fillId="0" borderId="14" xfId="0" applyFont="1" applyBorder="1" applyAlignment="1">
      <alignment horizontal="center"/>
    </xf>
    <xf numFmtId="0" fontId="23" fillId="0" borderId="10" xfId="0" applyFont="1" applyBorder="1" applyAlignment="1">
      <alignment horizontal="center"/>
    </xf>
    <xf numFmtId="4" fontId="28" fillId="0" borderId="13" xfId="37" applyNumberFormat="1" applyFont="1" applyFill="1" applyBorder="1" applyAlignment="1" applyProtection="1">
      <alignment horizontal="center"/>
      <protection hidden="1"/>
    </xf>
    <xf numFmtId="0" fontId="28" fillId="0" borderId="14" xfId="36" applyFont="1" applyBorder="1" applyAlignment="1">
      <alignment horizontal="center"/>
    </xf>
    <xf numFmtId="0" fontId="28" fillId="0" borderId="11" xfId="36" applyFont="1" applyBorder="1" applyAlignment="1">
      <alignment horizontal="center"/>
    </xf>
    <xf numFmtId="0" fontId="28" fillId="0" borderId="13" xfId="36" applyFont="1" applyBorder="1" applyAlignment="1">
      <alignment horizontal="right"/>
    </xf>
    <xf numFmtId="0" fontId="28" fillId="0" borderId="14" xfId="36" applyFont="1" applyBorder="1" applyAlignment="1">
      <alignment horizontal="right"/>
    </xf>
    <xf numFmtId="0" fontId="22" fillId="0" borderId="13" xfId="36" applyFont="1" applyBorder="1" applyAlignment="1">
      <alignment horizontal="center"/>
    </xf>
    <xf numFmtId="0" fontId="22" fillId="0" borderId="14" xfId="36" applyFont="1" applyBorder="1" applyAlignment="1">
      <alignment horizontal="center"/>
    </xf>
    <xf numFmtId="0" fontId="22" fillId="0" borderId="11" xfId="36" applyFont="1" applyBorder="1" applyAlignment="1">
      <alignment horizontal="center"/>
    </xf>
    <xf numFmtId="0" fontId="22" fillId="0" borderId="10" xfId="36" applyFont="1" applyBorder="1" applyAlignment="1">
      <alignment horizontal="left"/>
    </xf>
    <xf numFmtId="0" fontId="28" fillId="0" borderId="13" xfId="37" applyFont="1" applyFill="1" applyBorder="1" applyAlignment="1" applyProtection="1">
      <alignment horizontal="center"/>
      <protection hidden="1"/>
    </xf>
    <xf numFmtId="0" fontId="29" fillId="0" borderId="13" xfId="36" applyFont="1" applyBorder="1" applyAlignment="1">
      <alignment horizontal="left" vertical="top" wrapText="1"/>
    </xf>
    <xf numFmtId="0" fontId="36" fillId="0" borderId="14" xfId="36" applyFont="1" applyBorder="1" applyAlignment="1">
      <alignment horizontal="left" vertical="top" wrapText="1"/>
    </xf>
    <xf numFmtId="0" fontId="36" fillId="0" borderId="11" xfId="36" applyFont="1" applyBorder="1" applyAlignment="1">
      <alignment horizontal="left" vertical="top" wrapText="1"/>
    </xf>
    <xf numFmtId="0" fontId="21" fillId="0" borderId="13" xfId="37" applyFont="1" applyFill="1" applyBorder="1" applyAlignment="1" applyProtection="1">
      <alignment horizontal="center" wrapText="1"/>
      <protection hidden="1"/>
    </xf>
    <xf numFmtId="0" fontId="21" fillId="0" borderId="14" xfId="37" applyFont="1" applyFill="1" applyBorder="1" applyAlignment="1" applyProtection="1">
      <alignment horizontal="center" wrapText="1"/>
      <protection hidden="1"/>
    </xf>
    <xf numFmtId="0" fontId="28" fillId="0" borderId="13" xfId="0" applyFont="1" applyBorder="1" applyAlignment="1">
      <alignment horizontal="center"/>
    </xf>
    <xf numFmtId="0" fontId="28" fillId="0" borderId="11" xfId="0" applyFont="1" applyBorder="1" applyAlignment="1">
      <alignment horizontal="center"/>
    </xf>
    <xf numFmtId="0" fontId="25" fillId="0" borderId="10" xfId="0" applyFont="1" applyFill="1" applyBorder="1" applyAlignment="1">
      <alignment horizontal="left" wrapText="1"/>
    </xf>
    <xf numFmtId="0" fontId="30" fillId="0" borderId="13" xfId="38" applyFont="1" applyFill="1" applyBorder="1" applyAlignment="1" applyProtection="1">
      <alignment horizontal="left" vertical="top" wrapText="1"/>
    </xf>
    <xf numFmtId="0" fontId="33" fillId="0" borderId="14" xfId="38" applyFont="1" applyFill="1" applyBorder="1" applyAlignment="1" applyProtection="1">
      <alignment horizontal="left" vertical="top" wrapText="1"/>
    </xf>
    <xf numFmtId="0" fontId="33" fillId="0" borderId="11" xfId="38" applyFont="1" applyFill="1" applyBorder="1" applyAlignment="1" applyProtection="1">
      <alignment horizontal="left" vertical="top" wrapText="1"/>
    </xf>
  </cellXfs>
  <cellStyles count="88">
    <cellStyle name="20% - akcent 1" xfId="1" builtinId="30" customBuiltin="1"/>
    <cellStyle name="20% - akcent 1 2" xfId="47"/>
    <cellStyle name="20% - akcent 2" xfId="2" builtinId="34" customBuiltin="1"/>
    <cellStyle name="20% - akcent 2 2" xfId="48"/>
    <cellStyle name="20% - akcent 3" xfId="3" builtinId="38" customBuiltin="1"/>
    <cellStyle name="20% - akcent 3 2" xfId="49"/>
    <cellStyle name="20% - akcent 4" xfId="4" builtinId="42" customBuiltin="1"/>
    <cellStyle name="20% - akcent 4 2" xfId="50"/>
    <cellStyle name="20% - akcent 5" xfId="5" builtinId="46" customBuiltin="1"/>
    <cellStyle name="20% - akcent 5 2" xfId="51"/>
    <cellStyle name="20% - akcent 6" xfId="6" builtinId="50" customBuiltin="1"/>
    <cellStyle name="20% - akcent 6 2" xfId="52"/>
    <cellStyle name="40% - akcent 1" xfId="7" builtinId="31" customBuiltin="1"/>
    <cellStyle name="40% - akcent 1 2" xfId="53"/>
    <cellStyle name="40% - akcent 2" xfId="8" builtinId="35" customBuiltin="1"/>
    <cellStyle name="40% - akcent 2 2" xfId="54"/>
    <cellStyle name="40% - akcent 3" xfId="9" builtinId="39" customBuiltin="1"/>
    <cellStyle name="40% - akcent 3 2" xfId="55"/>
    <cellStyle name="40% - akcent 4" xfId="10" builtinId="43" customBuiltin="1"/>
    <cellStyle name="40% - akcent 4 2" xfId="56"/>
    <cellStyle name="40% - akcent 5" xfId="11" builtinId="47" customBuiltin="1"/>
    <cellStyle name="40% - akcent 5 2" xfId="57"/>
    <cellStyle name="40% - akcent 6" xfId="12" builtinId="51" customBuiltin="1"/>
    <cellStyle name="40% - akcent 6 2" xfId="58"/>
    <cellStyle name="60% - akcent 1" xfId="13" builtinId="32" customBuiltin="1"/>
    <cellStyle name="60% - akcent 1 2" xfId="59"/>
    <cellStyle name="60% - akcent 2" xfId="14" builtinId="36" customBuiltin="1"/>
    <cellStyle name="60% - akcent 2 2" xfId="60"/>
    <cellStyle name="60% - akcent 3" xfId="15" builtinId="40" customBuiltin="1"/>
    <cellStyle name="60% - akcent 3 2" xfId="61"/>
    <cellStyle name="60% - akcent 4" xfId="16" builtinId="44" customBuiltin="1"/>
    <cellStyle name="60% - akcent 4 2" xfId="62"/>
    <cellStyle name="60% - akcent 5" xfId="17" builtinId="48" customBuiltin="1"/>
    <cellStyle name="60% - akcent 5 2" xfId="63"/>
    <cellStyle name="60% - akcent 6" xfId="18" builtinId="52" customBuiltin="1"/>
    <cellStyle name="60% - akcent 6 2" xfId="64"/>
    <cellStyle name="Akcent 1" xfId="19" builtinId="29" customBuiltin="1"/>
    <cellStyle name="Akcent 1 2" xfId="65"/>
    <cellStyle name="Akcent 2" xfId="20" builtinId="33" customBuiltin="1"/>
    <cellStyle name="Akcent 2 2" xfId="66"/>
    <cellStyle name="Akcent 3" xfId="21" builtinId="37" customBuiltin="1"/>
    <cellStyle name="Akcent 3 2" xfId="67"/>
    <cellStyle name="Akcent 4" xfId="22" builtinId="41" customBuiltin="1"/>
    <cellStyle name="Akcent 4 2" xfId="68"/>
    <cellStyle name="Akcent 5" xfId="23" builtinId="45" customBuiltin="1"/>
    <cellStyle name="Akcent 5 2" xfId="69"/>
    <cellStyle name="Akcent 6" xfId="24" builtinId="49" customBuiltin="1"/>
    <cellStyle name="Akcent 6 2" xfId="70"/>
    <cellStyle name="Dane wejściowe" xfId="25" builtinId="20" customBuiltin="1"/>
    <cellStyle name="Dane wejściowe 2" xfId="71"/>
    <cellStyle name="Dane wyjściowe" xfId="26" builtinId="21" customBuiltin="1"/>
    <cellStyle name="Dane wyjściowe 2" xfId="72"/>
    <cellStyle name="Dobre" xfId="27" builtinId="26" customBuiltin="1"/>
    <cellStyle name="Dobre 2" xfId="73"/>
    <cellStyle name="Dziesiętny" xfId="28" builtinId="3"/>
    <cellStyle name="Komórka połączona" xfId="29" builtinId="24" customBuiltin="1"/>
    <cellStyle name="Komórka połączona 2" xfId="74"/>
    <cellStyle name="Komórka zaznaczona" xfId="30" builtinId="23" customBuiltin="1"/>
    <cellStyle name="Komórka zaznaczona 2" xfId="75"/>
    <cellStyle name="Nagłówek 1" xfId="31" builtinId="16" customBuiltin="1"/>
    <cellStyle name="Nagłówek 1 2" xfId="76"/>
    <cellStyle name="Nagłówek 2" xfId="32" builtinId="17" customBuiltin="1"/>
    <cellStyle name="Nagłówek 2 2" xfId="77"/>
    <cellStyle name="Nagłówek 3" xfId="33" builtinId="18" customBuiltin="1"/>
    <cellStyle name="Nagłówek 3 2" xfId="78"/>
    <cellStyle name="Nagłówek 4" xfId="34" builtinId="19" customBuiltin="1"/>
    <cellStyle name="Nagłówek 4 2" xfId="79"/>
    <cellStyle name="Neutralne" xfId="35" builtinId="28" customBuiltin="1"/>
    <cellStyle name="Neutralne 2" xfId="80"/>
    <cellStyle name="Normalny" xfId="0" builtinId="0"/>
    <cellStyle name="Normalny_Arkusz1" xfId="36"/>
    <cellStyle name="Normalny_chemistry financial model 080205" xfId="37"/>
    <cellStyle name="Normalny_Kopia odczynniki" xfId="38"/>
    <cellStyle name="Obliczenia" xfId="39" builtinId="22" customBuiltin="1"/>
    <cellStyle name="Obliczenia 2" xfId="81"/>
    <cellStyle name="Procentowy" xfId="40" builtinId="5"/>
    <cellStyle name="Suma" xfId="41" builtinId="25" customBuiltin="1"/>
    <cellStyle name="Suma 2" xfId="82"/>
    <cellStyle name="Tekst objaśnienia" xfId="42" builtinId="53" customBuiltin="1"/>
    <cellStyle name="Tekst objaśnienia 2" xfId="83"/>
    <cellStyle name="Tekst ostrzeżenia" xfId="43" builtinId="11" customBuiltin="1"/>
    <cellStyle name="Tekst ostrzeżenia 2" xfId="84"/>
    <cellStyle name="Tytuł" xfId="44" builtinId="15" customBuiltin="1"/>
    <cellStyle name="Tytuł 2" xfId="85"/>
    <cellStyle name="Uwaga" xfId="45" builtinId="10" customBuiltin="1"/>
    <cellStyle name="Uwaga 2" xfId="86"/>
    <cellStyle name="Złe" xfId="46" builtinId="27" customBuiltin="1"/>
    <cellStyle name="Złe 2" xfId="8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481965</xdr:colOff>
      <xdr:row>2</xdr:row>
      <xdr:rowOff>586740</xdr:rowOff>
    </xdr:from>
    <xdr:ext cx="184731" cy="264560"/>
    <xdr:sp macro="" textlink="">
      <xdr:nvSpPr>
        <xdr:cNvPr id="2" name="pole tekstowe 1"/>
        <xdr:cNvSpPr txBox="1"/>
      </xdr:nvSpPr>
      <xdr:spPr>
        <a:xfrm>
          <a:off x="6044565" y="1082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Arkusz5"/>
  <dimension ref="A1:M15"/>
  <sheetViews>
    <sheetView topLeftCell="A4" zoomScaleNormal="100" workbookViewId="0">
      <selection activeCell="A3" sqref="A3:M3"/>
    </sheetView>
  </sheetViews>
  <sheetFormatPr defaultRowHeight="12.75"/>
  <cols>
    <col min="1" max="1" width="4.42578125" style="1" customWidth="1"/>
    <col min="2" max="2" width="26.28515625" style="60" customWidth="1"/>
    <col min="3" max="3" width="8.7109375" style="1" customWidth="1"/>
    <col min="4" max="4" width="8.28515625" style="1" customWidth="1"/>
    <col min="5" max="5" width="7.5703125" style="1" customWidth="1"/>
    <col min="6" max="6" width="7.85546875" style="1" customWidth="1"/>
    <col min="7" max="7" width="6.140625" style="1" customWidth="1"/>
    <col min="8" max="8" width="8.7109375" style="1" customWidth="1"/>
    <col min="9" max="9" width="12" style="1" customWidth="1"/>
    <col min="10" max="10" width="9.85546875" style="47" customWidth="1"/>
    <col min="11" max="11" width="11.140625" style="47" customWidth="1"/>
    <col min="12" max="12" width="7.85546875" style="5" customWidth="1"/>
    <col min="13" max="13" width="13.28515625" style="47" customWidth="1"/>
    <col min="14" max="16384" width="9.140625" style="1"/>
  </cols>
  <sheetData>
    <row r="1" spans="1:13" ht="42" customHeight="1">
      <c r="A1" s="98" t="s">
        <v>46</v>
      </c>
      <c r="B1" s="98"/>
      <c r="C1" s="98"/>
      <c r="D1" s="98"/>
      <c r="E1" s="98"/>
      <c r="F1" s="98"/>
      <c r="G1" s="98"/>
      <c r="H1" s="98"/>
      <c r="I1" s="98"/>
      <c r="J1" s="98"/>
      <c r="K1" s="98"/>
      <c r="L1" s="98"/>
      <c r="M1" s="98"/>
    </row>
    <row r="2" spans="1:13" ht="25.5" customHeight="1">
      <c r="A2" s="99" t="s">
        <v>47</v>
      </c>
      <c r="B2" s="99"/>
      <c r="C2" s="99"/>
      <c r="D2" s="99"/>
      <c r="E2" s="99"/>
      <c r="F2" s="99"/>
      <c r="G2" s="99"/>
      <c r="H2" s="99"/>
      <c r="I2" s="99"/>
      <c r="J2" s="99"/>
      <c r="K2" s="99"/>
      <c r="L2" s="99"/>
      <c r="M2" s="99"/>
    </row>
    <row r="3" spans="1:13" ht="378" customHeight="1">
      <c r="A3" s="100" t="s">
        <v>50</v>
      </c>
      <c r="B3" s="101"/>
      <c r="C3" s="101"/>
      <c r="D3" s="101"/>
      <c r="E3" s="101"/>
      <c r="F3" s="101"/>
      <c r="G3" s="101"/>
      <c r="H3" s="101"/>
      <c r="I3" s="101"/>
      <c r="J3" s="101"/>
      <c r="K3" s="101"/>
      <c r="L3" s="101"/>
      <c r="M3" s="102"/>
    </row>
    <row r="4" spans="1:13" s="81" customFormat="1" ht="18.75" customHeight="1">
      <c r="A4" s="76" t="s">
        <v>27</v>
      </c>
      <c r="B4" s="78" t="s">
        <v>7</v>
      </c>
      <c r="C4" s="76" t="s">
        <v>40</v>
      </c>
      <c r="D4" s="76" t="s">
        <v>25</v>
      </c>
      <c r="E4" s="76" t="s">
        <v>28</v>
      </c>
      <c r="F4" s="76" t="s">
        <v>32</v>
      </c>
      <c r="G4" s="76" t="s">
        <v>19</v>
      </c>
      <c r="H4" s="76" t="s">
        <v>13</v>
      </c>
      <c r="I4" s="75" t="s">
        <v>11</v>
      </c>
      <c r="J4" s="79" t="s">
        <v>12</v>
      </c>
      <c r="K4" s="79" t="s">
        <v>17</v>
      </c>
      <c r="L4" s="80" t="s">
        <v>36</v>
      </c>
      <c r="M4" s="79" t="s">
        <v>18</v>
      </c>
    </row>
    <row r="5" spans="1:13" s="6" customFormat="1" ht="15">
      <c r="A5" s="8">
        <v>1</v>
      </c>
      <c r="B5" s="88" t="s">
        <v>29</v>
      </c>
      <c r="C5" s="89">
        <v>16000</v>
      </c>
      <c r="D5" s="9"/>
      <c r="E5" s="8"/>
      <c r="F5" s="8"/>
      <c r="G5" s="12"/>
      <c r="H5" s="8"/>
      <c r="I5" s="16"/>
      <c r="J5" s="51"/>
      <c r="K5" s="52">
        <f>ROUND(J5*I5,2)</f>
        <v>0</v>
      </c>
      <c r="L5" s="14"/>
      <c r="M5" s="52">
        <f>ROUND(K5+K5*L5/100,2)</f>
        <v>0</v>
      </c>
    </row>
    <row r="6" spans="1:13" s="6" customFormat="1" ht="15">
      <c r="A6" s="7">
        <v>2</v>
      </c>
      <c r="B6" s="90" t="s">
        <v>30</v>
      </c>
      <c r="C6" s="91">
        <v>11000</v>
      </c>
      <c r="D6" s="9"/>
      <c r="E6" s="8"/>
      <c r="F6" s="8"/>
      <c r="G6" s="13"/>
      <c r="H6" s="8"/>
      <c r="I6" s="16"/>
      <c r="J6" s="51"/>
      <c r="K6" s="52">
        <f>ROUND(J6*I6,2)</f>
        <v>0</v>
      </c>
      <c r="L6" s="14"/>
      <c r="M6" s="52">
        <f>ROUND(K6+K6*L6/100,2)</f>
        <v>0</v>
      </c>
    </row>
    <row r="7" spans="1:13" s="6" customFormat="1" ht="15">
      <c r="A7" s="7">
        <v>3</v>
      </c>
      <c r="B7" s="90" t="s">
        <v>2</v>
      </c>
      <c r="C7" s="91">
        <v>4000</v>
      </c>
      <c r="D7" s="9"/>
      <c r="E7" s="8"/>
      <c r="F7" s="8"/>
      <c r="G7" s="13"/>
      <c r="H7" s="8"/>
      <c r="I7" s="16"/>
      <c r="J7" s="51"/>
      <c r="K7" s="52">
        <f>ROUND(J7*I7,2)</f>
        <v>0</v>
      </c>
      <c r="L7" s="14"/>
      <c r="M7" s="52">
        <f>ROUND(K7+K7*L7/100,2)</f>
        <v>0</v>
      </c>
    </row>
    <row r="8" spans="1:13" s="6" customFormat="1" ht="15">
      <c r="A8" s="7">
        <v>4</v>
      </c>
      <c r="B8" s="90" t="s">
        <v>31</v>
      </c>
      <c r="C8" s="91">
        <v>500</v>
      </c>
      <c r="D8" s="10"/>
      <c r="E8" s="11"/>
      <c r="F8" s="11"/>
      <c r="G8" s="13"/>
      <c r="H8" s="8"/>
      <c r="I8" s="16"/>
      <c r="J8" s="51"/>
      <c r="K8" s="52">
        <f>ROUND(J8*I8,2)</f>
        <v>0</v>
      </c>
      <c r="L8" s="14"/>
      <c r="M8" s="52">
        <f>ROUND(K8+K8*L8/100,2)</f>
        <v>0</v>
      </c>
    </row>
    <row r="9" spans="1:13" s="6" customFormat="1" ht="13.5" customHeight="1">
      <c r="A9" s="104" t="s">
        <v>41</v>
      </c>
      <c r="B9" s="105"/>
      <c r="C9" s="105"/>
      <c r="D9" s="105"/>
      <c r="E9" s="105"/>
      <c r="F9" s="105"/>
      <c r="G9" s="105"/>
      <c r="H9" s="105"/>
      <c r="I9" s="105"/>
      <c r="J9" s="51"/>
      <c r="K9" s="52"/>
      <c r="L9" s="14"/>
      <c r="M9" s="52"/>
    </row>
    <row r="10" spans="1:13" s="6" customFormat="1" ht="16.5" customHeight="1">
      <c r="A10" s="8">
        <v>1</v>
      </c>
      <c r="B10" s="64"/>
      <c r="C10" s="8"/>
      <c r="D10" s="9"/>
      <c r="E10" s="8"/>
      <c r="F10" s="8"/>
      <c r="G10" s="8"/>
      <c r="H10" s="11"/>
      <c r="I10" s="17"/>
      <c r="J10" s="51"/>
      <c r="K10" s="52">
        <f>ROUND(J10*I10,2)</f>
        <v>0</v>
      </c>
      <c r="L10" s="14"/>
      <c r="M10" s="52">
        <f>ROUND(K10+K10*L10/100,2)</f>
        <v>0</v>
      </c>
    </row>
    <row r="11" spans="1:13" s="6" customFormat="1" ht="16.5" customHeight="1">
      <c r="A11" s="8">
        <v>2</v>
      </c>
      <c r="B11" s="64"/>
      <c r="C11" s="8"/>
      <c r="D11" s="9"/>
      <c r="E11" s="8"/>
      <c r="F11" s="8"/>
      <c r="G11" s="8"/>
      <c r="H11" s="11"/>
      <c r="I11" s="17"/>
      <c r="J11" s="51"/>
      <c r="K11" s="52">
        <f>ROUND(J11*I11,2)</f>
        <v>0</v>
      </c>
      <c r="L11" s="14"/>
      <c r="M11" s="52">
        <f>ROUND(K11+K11*L11/100,2)</f>
        <v>0</v>
      </c>
    </row>
    <row r="12" spans="1:13" s="6" customFormat="1" ht="16.5" customHeight="1">
      <c r="A12" s="8">
        <v>3</v>
      </c>
      <c r="B12" s="64"/>
      <c r="C12" s="8"/>
      <c r="D12" s="9"/>
      <c r="E12" s="8"/>
      <c r="F12" s="8"/>
      <c r="G12" s="8"/>
      <c r="H12" s="11"/>
      <c r="I12" s="17"/>
      <c r="J12" s="51"/>
      <c r="K12" s="52">
        <f>ROUND(J12*I12,2)</f>
        <v>0</v>
      </c>
      <c r="L12" s="14"/>
      <c r="M12" s="52">
        <f>ROUND(K12+K12*L12/100,2)</f>
        <v>0</v>
      </c>
    </row>
    <row r="13" spans="1:13" s="6" customFormat="1" ht="16.5" customHeight="1">
      <c r="A13" s="97" t="s">
        <v>52</v>
      </c>
      <c r="B13" s="64"/>
      <c r="C13" s="95"/>
      <c r="D13" s="9"/>
      <c r="E13" s="95"/>
      <c r="F13" s="95"/>
      <c r="G13" s="95"/>
      <c r="H13" s="11"/>
      <c r="I13" s="17"/>
      <c r="J13" s="51"/>
      <c r="K13" s="52">
        <f t="shared" ref="K13" si="0">ROUND(J13*I13,2)</f>
        <v>0</v>
      </c>
      <c r="L13" s="14"/>
      <c r="M13" s="52">
        <f t="shared" ref="M13" si="1">ROUND(K13+K13*L13/100,2)</f>
        <v>0</v>
      </c>
    </row>
    <row r="14" spans="1:13" s="6" customFormat="1" ht="14.25" customHeight="1">
      <c r="A14" s="8"/>
      <c r="B14" s="106" t="s">
        <v>15</v>
      </c>
      <c r="C14" s="106"/>
      <c r="D14" s="67"/>
      <c r="E14" s="67"/>
      <c r="F14" s="67"/>
      <c r="G14" s="8" t="s">
        <v>24</v>
      </c>
      <c r="H14" s="8">
        <v>1</v>
      </c>
      <c r="I14" s="16">
        <v>24</v>
      </c>
      <c r="J14" s="53"/>
      <c r="K14" s="52">
        <f>ROUND(J14*I14,2)</f>
        <v>0</v>
      </c>
      <c r="L14" s="14"/>
      <c r="M14" s="52">
        <f>ROUND(K14+K14*L14/100,2)</f>
        <v>0</v>
      </c>
    </row>
    <row r="15" spans="1:13">
      <c r="A15" s="103" t="s">
        <v>38</v>
      </c>
      <c r="B15" s="103"/>
      <c r="C15" s="103"/>
      <c r="D15" s="103"/>
      <c r="E15" s="103"/>
      <c r="F15" s="103"/>
      <c r="G15" s="103"/>
      <c r="H15" s="103"/>
      <c r="I15" s="103"/>
      <c r="J15" s="103"/>
      <c r="K15" s="54">
        <f>SUM(K5:K14)</f>
        <v>0</v>
      </c>
      <c r="L15" s="15"/>
      <c r="M15" s="54">
        <f>SUM(M5:M14)</f>
        <v>0</v>
      </c>
    </row>
  </sheetData>
  <mergeCells count="6">
    <mergeCell ref="A1:M1"/>
    <mergeCell ref="A2:M2"/>
    <mergeCell ref="A3:M3"/>
    <mergeCell ref="A15:J15"/>
    <mergeCell ref="A9:I9"/>
    <mergeCell ref="B14:C14"/>
  </mergeCells>
  <phoneticPr fontId="0" type="noConversion"/>
  <pageMargins left="0.55118110236220474" right="0.51181102362204722" top="0.39370078740157483" bottom="0.82677165354330717" header="0.43307086614173229" footer="0.39370078740157483"/>
  <pageSetup paperSize="9" orientation="landscape" r:id="rId1"/>
  <headerFooter alignWithMargins="0">
    <oddFooter xml:space="preserve">&amp;L&amp;P&amp;C&amp;"Garamond,Normalny"&amp;9załącznik nr 1, pakiet 1&amp;"Arial CE,Standardowy"&amp;10
</oddFooter>
  </headerFooter>
</worksheet>
</file>

<file path=xl/worksheets/sheet2.xml><?xml version="1.0" encoding="utf-8"?>
<worksheet xmlns="http://schemas.openxmlformats.org/spreadsheetml/2006/main" xmlns:r="http://schemas.openxmlformats.org/officeDocument/2006/relationships">
  <dimension ref="A1:K16"/>
  <sheetViews>
    <sheetView zoomScale="110" zoomScaleNormal="110" workbookViewId="0">
      <selection activeCell="A3" sqref="A3:K3"/>
    </sheetView>
  </sheetViews>
  <sheetFormatPr defaultRowHeight="12.75"/>
  <cols>
    <col min="1" max="1" width="6.85546875" style="1" customWidth="1"/>
    <col min="2" max="2" width="32.140625" style="59" customWidth="1"/>
    <col min="3" max="4" width="9.5703125" style="1" customWidth="1"/>
    <col min="5" max="5" width="7" style="1" customWidth="1"/>
    <col min="6" max="6" width="11.42578125" style="1" customWidth="1"/>
    <col min="7" max="7" width="9.140625" style="1"/>
    <col min="8" max="8" width="10.5703125" style="1" customWidth="1"/>
    <col min="9" max="9" width="7.28515625" style="1" customWidth="1"/>
    <col min="10" max="10" width="14.140625" style="47" customWidth="1"/>
    <col min="11" max="11" width="17" style="47" customWidth="1"/>
    <col min="12" max="16384" width="9.140625" style="1"/>
  </cols>
  <sheetData>
    <row r="1" spans="1:11" ht="39" customHeight="1">
      <c r="A1" s="98" t="s">
        <v>46</v>
      </c>
      <c r="B1" s="98"/>
      <c r="C1" s="98"/>
      <c r="D1" s="98"/>
      <c r="E1" s="98"/>
      <c r="F1" s="98"/>
      <c r="G1" s="98"/>
      <c r="H1" s="98"/>
      <c r="I1" s="98"/>
      <c r="J1" s="98"/>
      <c r="K1" s="98"/>
    </row>
    <row r="2" spans="1:11" ht="24.75" customHeight="1">
      <c r="A2" s="99" t="s">
        <v>48</v>
      </c>
      <c r="B2" s="115"/>
      <c r="C2" s="115"/>
      <c r="D2" s="115"/>
      <c r="E2" s="115"/>
      <c r="F2" s="115"/>
      <c r="G2" s="115"/>
      <c r="H2" s="115"/>
      <c r="I2" s="115"/>
      <c r="J2" s="115"/>
      <c r="K2" s="115"/>
    </row>
    <row r="3" spans="1:11" ht="225" customHeight="1">
      <c r="A3" s="117" t="s">
        <v>43</v>
      </c>
      <c r="B3" s="118"/>
      <c r="C3" s="118"/>
      <c r="D3" s="118"/>
      <c r="E3" s="118"/>
      <c r="F3" s="118"/>
      <c r="G3" s="118"/>
      <c r="H3" s="118"/>
      <c r="I3" s="118"/>
      <c r="J3" s="118"/>
      <c r="K3" s="119"/>
    </row>
    <row r="4" spans="1:11" s="74" customFormat="1" ht="21" customHeight="1">
      <c r="A4" s="82" t="s">
        <v>21</v>
      </c>
      <c r="B4" s="83" t="s">
        <v>35</v>
      </c>
      <c r="C4" s="70" t="s">
        <v>28</v>
      </c>
      <c r="D4" s="70" t="s">
        <v>32</v>
      </c>
      <c r="E4" s="71" t="s">
        <v>19</v>
      </c>
      <c r="F4" s="71" t="s">
        <v>13</v>
      </c>
      <c r="G4" s="75" t="s">
        <v>10</v>
      </c>
      <c r="H4" s="73" t="s">
        <v>14</v>
      </c>
      <c r="I4" s="73" t="s">
        <v>36</v>
      </c>
      <c r="J4" s="72" t="s">
        <v>17</v>
      </c>
      <c r="K4" s="72" t="s">
        <v>18</v>
      </c>
    </row>
    <row r="5" spans="1:11">
      <c r="A5" s="55"/>
      <c r="B5" s="116" t="s">
        <v>20</v>
      </c>
      <c r="C5" s="108"/>
      <c r="D5" s="108"/>
      <c r="E5" s="108"/>
      <c r="F5" s="108"/>
      <c r="G5" s="108"/>
      <c r="H5" s="108"/>
      <c r="I5" s="108"/>
      <c r="J5" s="108"/>
      <c r="K5" s="109"/>
    </row>
    <row r="6" spans="1:11" ht="16.5" customHeight="1">
      <c r="A6" s="55">
        <v>1</v>
      </c>
      <c r="B6" s="56"/>
      <c r="C6" s="57"/>
      <c r="D6" s="57"/>
      <c r="E6" s="2"/>
      <c r="F6" s="2"/>
      <c r="G6" s="96"/>
      <c r="H6" s="94"/>
      <c r="I6" s="4"/>
      <c r="J6" s="49">
        <f>G6*H6</f>
        <v>0</v>
      </c>
      <c r="K6" s="49">
        <f>ROUND((J6*I6/100)+J6,2)</f>
        <v>0</v>
      </c>
    </row>
    <row r="7" spans="1:11" ht="15.75" customHeight="1">
      <c r="A7" s="55">
        <v>2</v>
      </c>
      <c r="B7" s="56"/>
      <c r="C7" s="57"/>
      <c r="D7" s="57"/>
      <c r="E7" s="2"/>
      <c r="F7" s="2"/>
      <c r="G7" s="96"/>
      <c r="H7" s="94"/>
      <c r="I7" s="4"/>
      <c r="J7" s="49">
        <f>G7*H7</f>
        <v>0</v>
      </c>
      <c r="K7" s="49">
        <f>ROUND((J7*I7/100)+J7,2)</f>
        <v>0</v>
      </c>
    </row>
    <row r="8" spans="1:11" ht="15.75" customHeight="1">
      <c r="A8" s="55">
        <v>3</v>
      </c>
      <c r="B8" s="56"/>
      <c r="C8" s="57"/>
      <c r="D8" s="57"/>
      <c r="E8" s="2"/>
      <c r="F8" s="2"/>
      <c r="G8" s="96"/>
      <c r="H8" s="94"/>
      <c r="I8" s="4"/>
      <c r="J8" s="49">
        <f>G8*H8</f>
        <v>0</v>
      </c>
      <c r="K8" s="49">
        <f>ROUND((J8*I8/100)+J8,2)</f>
        <v>0</v>
      </c>
    </row>
    <row r="9" spans="1:11" s="48" customFormat="1" ht="14.25" customHeight="1">
      <c r="A9" s="110" t="s">
        <v>23</v>
      </c>
      <c r="B9" s="111"/>
      <c r="C9" s="111"/>
      <c r="D9" s="111"/>
      <c r="E9" s="111"/>
      <c r="F9" s="111"/>
      <c r="G9" s="111"/>
      <c r="H9" s="111"/>
      <c r="I9" s="111"/>
      <c r="J9" s="58">
        <f>SUM(J6:J8)</f>
        <v>0</v>
      </c>
      <c r="K9" s="58">
        <f>SUM(K6:K8)</f>
        <v>0</v>
      </c>
    </row>
    <row r="10" spans="1:11" ht="14.25" customHeight="1">
      <c r="A10" s="107" t="s">
        <v>22</v>
      </c>
      <c r="B10" s="108"/>
      <c r="C10" s="108"/>
      <c r="D10" s="108"/>
      <c r="E10" s="108"/>
      <c r="F10" s="108"/>
      <c r="G10" s="108"/>
      <c r="H10" s="108"/>
      <c r="I10" s="108"/>
      <c r="J10" s="108"/>
      <c r="K10" s="109"/>
    </row>
    <row r="11" spans="1:11">
      <c r="A11" s="55">
        <v>1</v>
      </c>
      <c r="B11" s="56"/>
      <c r="C11" s="57"/>
      <c r="D11" s="57"/>
      <c r="E11" s="2"/>
      <c r="F11" s="2"/>
      <c r="G11" s="96"/>
      <c r="H11" s="94"/>
      <c r="I11" s="4"/>
      <c r="J11" s="49">
        <f>G11*H11</f>
        <v>0</v>
      </c>
      <c r="K11" s="49">
        <f>ROUND((J11*I11/100)+J11,2)</f>
        <v>0</v>
      </c>
    </row>
    <row r="12" spans="1:11">
      <c r="A12" s="55">
        <v>2</v>
      </c>
      <c r="B12" s="56"/>
      <c r="C12" s="57"/>
      <c r="D12" s="57"/>
      <c r="E12" s="2"/>
      <c r="F12" s="2"/>
      <c r="G12" s="96"/>
      <c r="H12" s="94"/>
      <c r="I12" s="4"/>
      <c r="J12" s="49">
        <f>G12*H12</f>
        <v>0</v>
      </c>
      <c r="K12" s="49">
        <f>ROUND((J12*I12/100)+J12,2)</f>
        <v>0</v>
      </c>
    </row>
    <row r="13" spans="1:11">
      <c r="A13" s="55">
        <v>3</v>
      </c>
      <c r="B13" s="56"/>
      <c r="C13" s="57"/>
      <c r="D13" s="57"/>
      <c r="E13" s="2"/>
      <c r="F13" s="2"/>
      <c r="G13" s="96"/>
      <c r="H13" s="94"/>
      <c r="I13" s="4"/>
      <c r="J13" s="49">
        <f>G13*H13</f>
        <v>0</v>
      </c>
      <c r="K13" s="49">
        <f>ROUND((J13*I13/100)+J13,2)</f>
        <v>0</v>
      </c>
    </row>
    <row r="14" spans="1:11" s="48" customFormat="1" ht="14.25" customHeight="1">
      <c r="A14" s="110" t="s">
        <v>23</v>
      </c>
      <c r="B14" s="111"/>
      <c r="C14" s="111"/>
      <c r="D14" s="111"/>
      <c r="E14" s="111"/>
      <c r="F14" s="111"/>
      <c r="G14" s="111"/>
      <c r="H14" s="111"/>
      <c r="I14" s="111"/>
      <c r="J14" s="58">
        <f>SUM(J11:J13)</f>
        <v>0</v>
      </c>
      <c r="K14" s="58">
        <f>SUM(K11:K13)</f>
        <v>0</v>
      </c>
    </row>
    <row r="15" spans="1:11" ht="14.25" customHeight="1">
      <c r="A15" s="55"/>
      <c r="B15" s="56" t="s">
        <v>15</v>
      </c>
      <c r="C15" s="57"/>
      <c r="D15" s="57"/>
      <c r="E15" s="2" t="s">
        <v>24</v>
      </c>
      <c r="F15" s="2">
        <v>1</v>
      </c>
      <c r="G15" s="61">
        <v>24</v>
      </c>
      <c r="H15" s="94"/>
      <c r="I15" s="4"/>
      <c r="J15" s="49">
        <f>G15*H15</f>
        <v>0</v>
      </c>
      <c r="K15" s="49">
        <f>ROUND((J15*I15/100)+J15,2)</f>
        <v>0</v>
      </c>
    </row>
    <row r="16" spans="1:11" ht="14.25" customHeight="1">
      <c r="A16" s="112" t="s">
        <v>42</v>
      </c>
      <c r="B16" s="113"/>
      <c r="C16" s="113"/>
      <c r="D16" s="113"/>
      <c r="E16" s="113"/>
      <c r="F16" s="113"/>
      <c r="G16" s="113"/>
      <c r="H16" s="113"/>
      <c r="I16" s="114"/>
      <c r="J16" s="50">
        <f>J9+J14+J15</f>
        <v>0</v>
      </c>
      <c r="K16" s="50">
        <f>K9+K14+K15</f>
        <v>0</v>
      </c>
    </row>
  </sheetData>
  <mergeCells count="8">
    <mergeCell ref="A1:K1"/>
    <mergeCell ref="A10:K10"/>
    <mergeCell ref="A14:I14"/>
    <mergeCell ref="A16:I16"/>
    <mergeCell ref="A2:K2"/>
    <mergeCell ref="B5:K5"/>
    <mergeCell ref="A9:I9"/>
    <mergeCell ref="A3:K3"/>
  </mergeCells>
  <phoneticPr fontId="34" type="noConversion"/>
  <pageMargins left="0.55118110236220474" right="0.74803149606299213" top="0.47244094488188981" bottom="0.98425196850393704" header="0.51181102362204722" footer="0.51181102362204722"/>
  <pageSetup paperSize="9" orientation="landscape" r:id="rId1"/>
  <headerFooter alignWithMargins="0">
    <oddFooter>&amp;C&amp;"Garamond,Normalny"&amp;9załącznik nr 1, pakiet 2</oddFooter>
  </headerFooter>
</worksheet>
</file>

<file path=xl/worksheets/sheet3.xml><?xml version="1.0" encoding="utf-8"?>
<worksheet xmlns="http://schemas.openxmlformats.org/spreadsheetml/2006/main" xmlns:r="http://schemas.openxmlformats.org/officeDocument/2006/relationships">
  <sheetPr codeName="Arkusz7"/>
  <dimension ref="A1:M21"/>
  <sheetViews>
    <sheetView tabSelected="1" topLeftCell="A4" zoomScaleNormal="100" workbookViewId="0">
      <selection activeCell="B18" sqref="B18"/>
    </sheetView>
  </sheetViews>
  <sheetFormatPr defaultRowHeight="12.75"/>
  <cols>
    <col min="1" max="1" width="2.7109375" style="63" customWidth="1"/>
    <col min="2" max="2" width="15.42578125" style="44" customWidth="1"/>
    <col min="3" max="3" width="9.5703125" style="44" customWidth="1"/>
    <col min="4" max="4" width="19.85546875" style="44" customWidth="1"/>
    <col min="5" max="5" width="10.5703125" style="44" customWidth="1"/>
    <col min="6" max="6" width="9" style="44" customWidth="1"/>
    <col min="7" max="7" width="7" style="44" customWidth="1"/>
    <col min="8" max="8" width="9.28515625" style="44" customWidth="1"/>
    <col min="9" max="9" width="8.5703125" style="63" customWidth="1"/>
    <col min="10" max="10" width="10.140625" style="45" customWidth="1"/>
    <col min="11" max="11" width="14.85546875" style="45" customWidth="1"/>
    <col min="12" max="12" width="5.28515625" style="46" customWidth="1"/>
    <col min="13" max="13" width="12.7109375" style="45" customWidth="1"/>
    <col min="14" max="16384" width="9.140625" style="44"/>
  </cols>
  <sheetData>
    <row r="1" spans="1:13" s="1" customFormat="1" ht="47.25" customHeight="1">
      <c r="A1" s="98" t="s">
        <v>46</v>
      </c>
      <c r="B1" s="98"/>
      <c r="C1" s="98"/>
      <c r="D1" s="98"/>
      <c r="E1" s="98"/>
      <c r="F1" s="98"/>
      <c r="G1" s="98"/>
      <c r="H1" s="98"/>
      <c r="I1" s="98"/>
      <c r="J1" s="98"/>
      <c r="K1" s="98"/>
      <c r="L1" s="98"/>
      <c r="M1" s="98"/>
    </row>
    <row r="2" spans="1:13" s="87" customFormat="1" ht="15.75" customHeight="1">
      <c r="A2" s="124" t="s">
        <v>49</v>
      </c>
      <c r="B2" s="124"/>
      <c r="C2" s="124"/>
      <c r="D2" s="124"/>
      <c r="E2" s="124"/>
      <c r="F2" s="124"/>
      <c r="G2" s="124"/>
      <c r="H2" s="124"/>
      <c r="I2" s="124"/>
      <c r="J2" s="124"/>
      <c r="K2" s="124"/>
      <c r="L2" s="124"/>
      <c r="M2" s="124"/>
    </row>
    <row r="3" spans="1:13" s="92" customFormat="1" ht="337.5" customHeight="1">
      <c r="A3" s="125" t="s">
        <v>51</v>
      </c>
      <c r="B3" s="126"/>
      <c r="C3" s="126"/>
      <c r="D3" s="126"/>
      <c r="E3" s="126"/>
      <c r="F3" s="126"/>
      <c r="G3" s="126"/>
      <c r="H3" s="126"/>
      <c r="I3" s="126"/>
      <c r="J3" s="126"/>
      <c r="K3" s="126"/>
      <c r="L3" s="126"/>
      <c r="M3" s="127"/>
    </row>
    <row r="4" spans="1:13" s="69" customFormat="1" ht="24" customHeight="1">
      <c r="A4" s="75" t="s">
        <v>21</v>
      </c>
      <c r="B4" s="76" t="s">
        <v>7</v>
      </c>
      <c r="C4" s="84" t="s">
        <v>16</v>
      </c>
      <c r="D4" s="84" t="s">
        <v>3</v>
      </c>
      <c r="E4" s="75" t="s">
        <v>28</v>
      </c>
      <c r="F4" s="75" t="s">
        <v>33</v>
      </c>
      <c r="G4" s="75" t="s">
        <v>19</v>
      </c>
      <c r="H4" s="75" t="s">
        <v>4</v>
      </c>
      <c r="I4" s="75" t="s">
        <v>5</v>
      </c>
      <c r="J4" s="77" t="s">
        <v>26</v>
      </c>
      <c r="K4" s="85" t="s">
        <v>9</v>
      </c>
      <c r="L4" s="86" t="s">
        <v>36</v>
      </c>
      <c r="M4" s="85" t="s">
        <v>6</v>
      </c>
    </row>
    <row r="5" spans="1:13" s="65" customFormat="1">
      <c r="A5" s="122" t="s">
        <v>8</v>
      </c>
      <c r="B5" s="105"/>
      <c r="C5" s="105"/>
      <c r="D5" s="105"/>
      <c r="E5" s="105"/>
      <c r="F5" s="105"/>
      <c r="G5" s="105"/>
      <c r="H5" s="105"/>
      <c r="I5" s="105"/>
      <c r="J5" s="123"/>
      <c r="K5" s="24"/>
      <c r="L5" s="25"/>
      <c r="M5" s="26"/>
    </row>
    <row r="6" spans="1:13" s="27" customFormat="1" ht="18.75" customHeight="1">
      <c r="A6" s="18">
        <v>1</v>
      </c>
      <c r="B6" s="19" t="s">
        <v>34</v>
      </c>
      <c r="C6" s="68">
        <v>15000</v>
      </c>
      <c r="D6" s="20"/>
      <c r="E6" s="21"/>
      <c r="F6" s="21"/>
      <c r="G6" s="20"/>
      <c r="H6" s="22"/>
      <c r="I6" s="23"/>
      <c r="J6" s="24"/>
      <c r="K6" s="24">
        <f t="shared" ref="K6:K13" si="0">J6*I6</f>
        <v>0</v>
      </c>
      <c r="L6" s="25"/>
      <c r="M6" s="26">
        <f t="shared" ref="M6:M9" si="1">ROUND((L6*K6/100)+K6,2)</f>
        <v>0</v>
      </c>
    </row>
    <row r="7" spans="1:13" s="27" customFormat="1" ht="18.75" customHeight="1">
      <c r="A7" s="18">
        <v>2</v>
      </c>
      <c r="B7" s="19" t="s">
        <v>37</v>
      </c>
      <c r="C7" s="68">
        <v>25000</v>
      </c>
      <c r="D7" s="20"/>
      <c r="E7" s="21"/>
      <c r="F7" s="21"/>
      <c r="G7" s="20"/>
      <c r="H7" s="22"/>
      <c r="I7" s="23"/>
      <c r="J7" s="24"/>
      <c r="K7" s="24">
        <f t="shared" si="0"/>
        <v>0</v>
      </c>
      <c r="L7" s="25"/>
      <c r="M7" s="26">
        <f t="shared" si="1"/>
        <v>0</v>
      </c>
    </row>
    <row r="8" spans="1:13" s="27" customFormat="1" ht="18.75" customHeight="1">
      <c r="A8" s="18">
        <v>3</v>
      </c>
      <c r="B8" s="93" t="s">
        <v>1</v>
      </c>
      <c r="C8" s="68">
        <v>400</v>
      </c>
      <c r="D8" s="20"/>
      <c r="E8" s="21"/>
      <c r="F8" s="21"/>
      <c r="G8" s="20"/>
      <c r="H8" s="22"/>
      <c r="I8" s="23"/>
      <c r="J8" s="24"/>
      <c r="K8" s="24">
        <f t="shared" si="0"/>
        <v>0</v>
      </c>
      <c r="L8" s="25"/>
      <c r="M8" s="26">
        <f t="shared" si="1"/>
        <v>0</v>
      </c>
    </row>
    <row r="9" spans="1:13" s="27" customFormat="1" ht="18.75" customHeight="1">
      <c r="A9" s="18">
        <v>4</v>
      </c>
      <c r="B9" s="19" t="s">
        <v>0</v>
      </c>
      <c r="C9" s="68">
        <v>100</v>
      </c>
      <c r="D9" s="20"/>
      <c r="E9" s="21"/>
      <c r="F9" s="21"/>
      <c r="G9" s="20"/>
      <c r="H9" s="22"/>
      <c r="I9" s="23"/>
      <c r="J9" s="24"/>
      <c r="K9" s="24">
        <f t="shared" ref="K9" si="2">J9*I9</f>
        <v>0</v>
      </c>
      <c r="L9" s="25"/>
      <c r="M9" s="26">
        <f t="shared" si="1"/>
        <v>0</v>
      </c>
    </row>
    <row r="10" spans="1:13" s="27" customFormat="1" ht="18.75" customHeight="1">
      <c r="A10" s="122" t="s">
        <v>39</v>
      </c>
      <c r="B10" s="105"/>
      <c r="C10" s="105"/>
      <c r="D10" s="105"/>
      <c r="E10" s="105"/>
      <c r="F10" s="105"/>
      <c r="G10" s="105"/>
      <c r="H10" s="105"/>
      <c r="I10" s="105"/>
      <c r="J10" s="123"/>
      <c r="K10" s="24"/>
      <c r="L10" s="25"/>
      <c r="M10" s="26"/>
    </row>
    <row r="11" spans="1:13" s="27" customFormat="1" ht="13.5" customHeight="1">
      <c r="A11" s="18">
        <v>1</v>
      </c>
      <c r="B11" s="19"/>
      <c r="C11" s="20"/>
      <c r="D11" s="20"/>
      <c r="E11" s="21"/>
      <c r="F11" s="21"/>
      <c r="G11" s="20"/>
      <c r="H11" s="22"/>
      <c r="I11" s="23"/>
      <c r="J11" s="24"/>
      <c r="K11" s="24">
        <f t="shared" si="0"/>
        <v>0</v>
      </c>
      <c r="L11" s="25"/>
      <c r="M11" s="26">
        <f>ROUND((L11*K11/100)+K11,2)</f>
        <v>0</v>
      </c>
    </row>
    <row r="12" spans="1:13" s="27" customFormat="1" ht="14.25" customHeight="1">
      <c r="A12" s="18">
        <v>2</v>
      </c>
      <c r="B12" s="19"/>
      <c r="C12" s="20"/>
      <c r="D12" s="20"/>
      <c r="E12" s="21"/>
      <c r="F12" s="21"/>
      <c r="G12" s="20"/>
      <c r="H12" s="22"/>
      <c r="I12" s="23"/>
      <c r="J12" s="24"/>
      <c r="K12" s="24">
        <f t="shared" si="0"/>
        <v>0</v>
      </c>
      <c r="L12" s="25"/>
      <c r="M12" s="26">
        <f>ROUND((L12*K12/100)+K12,2)</f>
        <v>0</v>
      </c>
    </row>
    <row r="13" spans="1:13" s="27" customFormat="1" ht="13.5" customHeight="1">
      <c r="A13" s="18">
        <v>3</v>
      </c>
      <c r="B13" s="19"/>
      <c r="C13" s="20"/>
      <c r="D13" s="20"/>
      <c r="E13" s="21"/>
      <c r="F13" s="21"/>
      <c r="G13" s="20"/>
      <c r="H13" s="22"/>
      <c r="I13" s="23"/>
      <c r="J13" s="24"/>
      <c r="K13" s="24">
        <f t="shared" si="0"/>
        <v>0</v>
      </c>
      <c r="L13" s="25"/>
      <c r="M13" s="26">
        <f>ROUND((L13*K13/100)+K13,2)</f>
        <v>0</v>
      </c>
    </row>
    <row r="14" spans="1:13" s="27" customFormat="1" ht="18.75" customHeight="1">
      <c r="A14" s="55"/>
      <c r="B14" s="120" t="s">
        <v>44</v>
      </c>
      <c r="C14" s="121"/>
      <c r="D14" s="66"/>
      <c r="E14" s="66"/>
      <c r="F14" s="66"/>
      <c r="G14" s="3" t="s">
        <v>24</v>
      </c>
      <c r="H14" s="61">
        <v>1</v>
      </c>
      <c r="I14" s="61">
        <v>24</v>
      </c>
      <c r="J14" s="49"/>
      <c r="K14" s="62">
        <f>J14*I14</f>
        <v>0</v>
      </c>
      <c r="L14" s="25"/>
      <c r="M14" s="26">
        <f>ROUND((L14*K14/100)+K14,2)</f>
        <v>0</v>
      </c>
    </row>
    <row r="15" spans="1:13" s="27" customFormat="1" ht="18.75" customHeight="1">
      <c r="A15" s="55"/>
      <c r="B15" s="120" t="s">
        <v>45</v>
      </c>
      <c r="C15" s="121"/>
      <c r="D15" s="66"/>
      <c r="E15" s="66"/>
      <c r="F15" s="66"/>
      <c r="G15" s="3" t="s">
        <v>24</v>
      </c>
      <c r="H15" s="61">
        <v>1</v>
      </c>
      <c r="I15" s="61">
        <v>24</v>
      </c>
      <c r="J15" s="49"/>
      <c r="K15" s="62">
        <f>J15*I15</f>
        <v>0</v>
      </c>
      <c r="L15" s="25"/>
      <c r="M15" s="26">
        <f>ROUND((L15*K15/100)+K15,2)</f>
        <v>0</v>
      </c>
    </row>
    <row r="16" spans="1:13" s="1" customFormat="1" ht="14.25" customHeight="1">
      <c r="A16" s="122" t="s">
        <v>42</v>
      </c>
      <c r="B16" s="105"/>
      <c r="C16" s="105"/>
      <c r="D16" s="105"/>
      <c r="E16" s="105"/>
      <c r="F16" s="105"/>
      <c r="G16" s="105"/>
      <c r="H16" s="105"/>
      <c r="I16" s="105"/>
      <c r="J16" s="123"/>
      <c r="K16" s="28">
        <f>SUM(K6:K15)</f>
        <v>0</v>
      </c>
      <c r="L16" s="28"/>
      <c r="M16" s="28">
        <f>SUM(M6:M15)</f>
        <v>0</v>
      </c>
    </row>
    <row r="17" spans="1:13" s="29" customFormat="1">
      <c r="A17" s="30"/>
      <c r="B17" s="30"/>
      <c r="C17" s="30"/>
      <c r="D17" s="30"/>
      <c r="E17" s="30"/>
      <c r="F17" s="30"/>
      <c r="G17" s="30"/>
      <c r="H17" s="30"/>
      <c r="I17" s="30"/>
      <c r="J17" s="31"/>
      <c r="K17" s="32"/>
      <c r="L17" s="33"/>
      <c r="M17" s="34"/>
    </row>
    <row r="18" spans="1:13" s="29" customFormat="1">
      <c r="A18" s="30"/>
      <c r="B18" s="30"/>
      <c r="C18" s="30"/>
      <c r="D18" s="30"/>
      <c r="E18" s="30"/>
      <c r="F18" s="30"/>
      <c r="G18" s="30"/>
      <c r="H18" s="30"/>
      <c r="I18" s="30"/>
      <c r="J18" s="31"/>
      <c r="K18" s="32"/>
      <c r="L18" s="33"/>
      <c r="M18" s="34"/>
    </row>
    <row r="19" spans="1:13" s="29" customFormat="1">
      <c r="A19" s="30"/>
      <c r="B19" s="30"/>
      <c r="C19" s="30"/>
      <c r="D19" s="30"/>
      <c r="E19" s="30"/>
      <c r="F19" s="30"/>
      <c r="G19" s="30"/>
      <c r="H19" s="30"/>
      <c r="I19" s="30"/>
      <c r="J19" s="31"/>
      <c r="K19" s="32"/>
      <c r="L19" s="33"/>
      <c r="M19" s="34"/>
    </row>
    <row r="20" spans="1:13" s="29" customFormat="1">
      <c r="A20" s="35"/>
      <c r="B20" s="36"/>
      <c r="C20" s="37"/>
      <c r="D20" s="37"/>
      <c r="E20" s="37"/>
      <c r="F20" s="37"/>
      <c r="G20" s="37"/>
      <c r="H20" s="38"/>
      <c r="I20" s="39"/>
      <c r="J20" s="40"/>
      <c r="K20" s="41"/>
      <c r="L20" s="42"/>
      <c r="M20" s="43"/>
    </row>
    <row r="21" spans="1:13" s="27" customFormat="1">
      <c r="A21" s="63"/>
      <c r="B21" s="44"/>
      <c r="C21" s="44"/>
      <c r="D21" s="44"/>
      <c r="E21" s="44"/>
      <c r="F21" s="44"/>
      <c r="G21" s="44"/>
      <c r="H21" s="44"/>
      <c r="I21" s="63"/>
      <c r="J21" s="45"/>
      <c r="K21" s="45"/>
      <c r="L21" s="46"/>
      <c r="M21" s="45"/>
    </row>
  </sheetData>
  <mergeCells count="8">
    <mergeCell ref="A1:M1"/>
    <mergeCell ref="B14:C14"/>
    <mergeCell ref="A16:J16"/>
    <mergeCell ref="A5:J5"/>
    <mergeCell ref="A2:M2"/>
    <mergeCell ref="A10:J10"/>
    <mergeCell ref="A3:M3"/>
    <mergeCell ref="B15:C15"/>
  </mergeCells>
  <phoneticPr fontId="0" type="noConversion"/>
  <pageMargins left="0.55118110236220474" right="0.51181102362204722" top="0.59055118110236227" bottom="0.98425196850393704" header="0.51181102362204722" footer="0.51181102362204722"/>
  <pageSetup paperSize="9" orientation="landscape" r:id="rId1"/>
  <headerFooter alignWithMargins="0">
    <oddFooter>&amp;C&amp;"Garamond,Normalny"&amp;9załącznik nt 1, pakiet 3&amp;R&amp;P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5</vt:i4>
      </vt:variant>
    </vt:vector>
  </HeadingPairs>
  <TitlesOfParts>
    <vt:vector size="8" baseType="lpstr">
      <vt:lpstr>1 koagulologia</vt:lpstr>
      <vt:lpstr>2 glukoza</vt:lpstr>
      <vt:lpstr> 3 hematologia</vt:lpstr>
      <vt:lpstr>' 3 hematologia'!Obszar_wydruku</vt:lpstr>
      <vt:lpstr>'1 koagulologia'!Obszar_wydruku</vt:lpstr>
      <vt:lpstr>'2 glukoza'!Obszar_wydruku</vt:lpstr>
      <vt:lpstr>' 3 hematologia'!Tytuły_wydruku</vt:lpstr>
      <vt:lpstr>'1 koagulologia'!Tytuły_wydruku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2022-06-09T07:32:22Z</cp:lastPrinted>
  <dcterms:created xsi:type="dcterms:W3CDTF">2010-09-07T17:18:58Z</dcterms:created>
  <dcterms:modified xsi:type="dcterms:W3CDTF">2022-06-09T07:32:25Z</dcterms:modified>
</cp:coreProperties>
</file>